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Summary" sheetId="1" r:id="rId1"/>
    <sheet name="Alta" sheetId="2" r:id="rId2"/>
    <sheet name="Claynook" sheetId="3" r:id="rId3"/>
    <sheet name="Comestar" sheetId="4" r:id="rId4"/>
    <sheet name="Gen-I-Beq" sheetId="5" r:id="rId5"/>
    <sheet name="Gillette" sheetId="7" r:id="rId6"/>
    <sheet name="Lorka" sheetId="8" r:id="rId7"/>
    <sheet name="Stanton" sheetId="6" r:id="rId8"/>
    <sheet name="Velthuis" sheetId="9" r:id="rId9"/>
  </sheets>
  <definedNames>
    <definedName name="_xlnm._FilterDatabase" localSheetId="1" hidden="1">Alta!$A$1:$M$1</definedName>
    <definedName name="_xlnm._FilterDatabase" localSheetId="0" hidden="1">Summary!$B$1:$N$1</definedName>
  </definedNames>
  <calcPr calcId="145621"/>
</workbook>
</file>

<file path=xl/calcChain.xml><?xml version="1.0" encoding="utf-8"?>
<calcChain xmlns="http://schemas.openxmlformats.org/spreadsheetml/2006/main">
  <c r="J9" i="1" l="1"/>
  <c r="I9" i="1"/>
  <c r="H9" i="1"/>
  <c r="F9" i="1"/>
  <c r="E9" i="1"/>
  <c r="D9" i="1"/>
  <c r="C9" i="1"/>
  <c r="B9" i="1"/>
  <c r="D5" i="9"/>
  <c r="C5" i="9"/>
  <c r="B5" i="9"/>
  <c r="A5" i="9"/>
  <c r="H4" i="9"/>
  <c r="G4" i="9"/>
  <c r="L4" i="9"/>
  <c r="E4" i="9"/>
  <c r="M4" i="9" s="1"/>
  <c r="K3" i="9"/>
  <c r="H3" i="9"/>
  <c r="G3" i="9"/>
  <c r="J3" i="9"/>
  <c r="E3" i="9"/>
  <c r="M3" i="9" s="1"/>
  <c r="H2" i="9"/>
  <c r="H5" i="9" s="1"/>
  <c r="G2" i="9"/>
  <c r="G5" i="9" s="1"/>
  <c r="K2" i="9"/>
  <c r="E2" i="9"/>
  <c r="E5" i="9" s="1"/>
  <c r="L2" i="9" l="1"/>
  <c r="J4" i="9"/>
  <c r="I2" i="9"/>
  <c r="I5" i="9" s="1"/>
  <c r="M2" i="9"/>
  <c r="M5" i="9" s="1"/>
  <c r="N9" i="1" s="1"/>
  <c r="L3" i="9"/>
  <c r="K4" i="9"/>
  <c r="K5" i="9" s="1"/>
  <c r="L9" i="1" s="1"/>
  <c r="F5" i="9"/>
  <c r="G9" i="1" s="1"/>
  <c r="J2" i="9"/>
  <c r="J5" i="9" s="1"/>
  <c r="K9" i="1" s="1"/>
  <c r="I3" i="9"/>
  <c r="I4" i="9"/>
  <c r="J7" i="1"/>
  <c r="I7" i="1"/>
  <c r="H7" i="1"/>
  <c r="F7" i="1"/>
  <c r="E7" i="1"/>
  <c r="D7" i="1"/>
  <c r="C7" i="1"/>
  <c r="B7" i="1"/>
  <c r="D5" i="8"/>
  <c r="C5" i="8"/>
  <c r="B5" i="8"/>
  <c r="A5" i="8"/>
  <c r="H4" i="8"/>
  <c r="G4" i="8"/>
  <c r="L4" i="8"/>
  <c r="E4" i="8"/>
  <c r="H3" i="8"/>
  <c r="G3" i="8"/>
  <c r="L3" i="8"/>
  <c r="E3" i="8"/>
  <c r="H2" i="8"/>
  <c r="H5" i="8" s="1"/>
  <c r="G2" i="8"/>
  <c r="J2" i="8"/>
  <c r="E2" i="8"/>
  <c r="E5" i="8" s="1"/>
  <c r="J6" i="1"/>
  <c r="I6" i="1"/>
  <c r="H6" i="1"/>
  <c r="F6" i="1"/>
  <c r="E6" i="1"/>
  <c r="D6" i="1"/>
  <c r="C6" i="1"/>
  <c r="B6" i="1"/>
  <c r="D5" i="7"/>
  <c r="C5" i="7"/>
  <c r="B5" i="7"/>
  <c r="A5" i="7"/>
  <c r="H4" i="7"/>
  <c r="G4" i="7"/>
  <c r="L4" i="7"/>
  <c r="E4" i="7"/>
  <c r="H3" i="7"/>
  <c r="G3" i="7"/>
  <c r="G5" i="7" s="1"/>
  <c r="L3" i="7"/>
  <c r="E3" i="7"/>
  <c r="H2" i="7"/>
  <c r="H5" i="7" s="1"/>
  <c r="G2" i="7"/>
  <c r="J2" i="7"/>
  <c r="E2" i="7"/>
  <c r="E5" i="7" s="1"/>
  <c r="J8" i="1"/>
  <c r="I8" i="1"/>
  <c r="H8" i="1"/>
  <c r="F8" i="1"/>
  <c r="E8" i="1"/>
  <c r="D8" i="1"/>
  <c r="C8" i="1"/>
  <c r="B8" i="1"/>
  <c r="H6" i="6"/>
  <c r="G6" i="6"/>
  <c r="L6" i="6"/>
  <c r="E6" i="6"/>
  <c r="M6" i="6" s="1"/>
  <c r="D8" i="6"/>
  <c r="C8" i="6"/>
  <c r="B8" i="6"/>
  <c r="A8" i="6"/>
  <c r="H7" i="6"/>
  <c r="G7" i="6"/>
  <c r="L7" i="6"/>
  <c r="E7" i="6"/>
  <c r="K5" i="6"/>
  <c r="H5" i="6"/>
  <c r="G5" i="6"/>
  <c r="J5" i="6"/>
  <c r="E5" i="6"/>
  <c r="I5" i="6" s="1"/>
  <c r="L4" i="6"/>
  <c r="H4" i="6"/>
  <c r="G4" i="6"/>
  <c r="K4" i="6"/>
  <c r="E4" i="6"/>
  <c r="M4" i="6" s="1"/>
  <c r="H3" i="6"/>
  <c r="G3" i="6"/>
  <c r="L3" i="6"/>
  <c r="E3" i="6"/>
  <c r="M3" i="6" s="1"/>
  <c r="H2" i="6"/>
  <c r="H8" i="6" s="1"/>
  <c r="G2" i="6"/>
  <c r="G8" i="6" s="1"/>
  <c r="L2" i="6"/>
  <c r="E2" i="6"/>
  <c r="M2" i="6" s="1"/>
  <c r="J5" i="1"/>
  <c r="I5" i="1"/>
  <c r="H5" i="1"/>
  <c r="F5" i="1"/>
  <c r="E5" i="1"/>
  <c r="D5" i="1"/>
  <c r="C5" i="1"/>
  <c r="B5" i="1"/>
  <c r="L6" i="5"/>
  <c r="H6" i="5"/>
  <c r="G6" i="5"/>
  <c r="K6" i="5"/>
  <c r="E6" i="5"/>
  <c r="M6" i="5" s="1"/>
  <c r="H5" i="5"/>
  <c r="G5" i="5"/>
  <c r="L5" i="5"/>
  <c r="E5" i="5"/>
  <c r="M5" i="5" s="1"/>
  <c r="K4" i="5"/>
  <c r="H4" i="5"/>
  <c r="G4" i="5"/>
  <c r="L4" i="5"/>
  <c r="E4" i="5"/>
  <c r="M4" i="5" s="1"/>
  <c r="H3" i="5"/>
  <c r="G3" i="5"/>
  <c r="L3" i="5"/>
  <c r="E3" i="5"/>
  <c r="M3" i="5" s="1"/>
  <c r="A7" i="5"/>
  <c r="B7" i="5"/>
  <c r="C7" i="5"/>
  <c r="D7" i="5"/>
  <c r="H2" i="5"/>
  <c r="G2" i="5"/>
  <c r="G7" i="5" s="1"/>
  <c r="L2" i="5"/>
  <c r="E2" i="5"/>
  <c r="E7" i="5" s="1"/>
  <c r="I5" i="4"/>
  <c r="H5" i="4"/>
  <c r="G5" i="4"/>
  <c r="F5" i="4"/>
  <c r="E5" i="4"/>
  <c r="J4" i="4"/>
  <c r="E5" i="3"/>
  <c r="I5" i="3"/>
  <c r="H5" i="3"/>
  <c r="G5" i="3"/>
  <c r="F5" i="3"/>
  <c r="L4" i="3"/>
  <c r="J5" i="2"/>
  <c r="I4" i="1"/>
  <c r="H4" i="1"/>
  <c r="F4" i="1"/>
  <c r="E4" i="1"/>
  <c r="D4" i="1"/>
  <c r="C4" i="1"/>
  <c r="B4" i="1"/>
  <c r="D5" i="4"/>
  <c r="C5" i="4"/>
  <c r="B5" i="4"/>
  <c r="A5" i="4"/>
  <c r="H4" i="4"/>
  <c r="G4" i="4"/>
  <c r="E4" i="4"/>
  <c r="H3" i="4"/>
  <c r="G3" i="4"/>
  <c r="J3" i="4"/>
  <c r="E3" i="4"/>
  <c r="L2" i="4"/>
  <c r="H2" i="4"/>
  <c r="G2" i="4"/>
  <c r="K2" i="4"/>
  <c r="E2" i="4"/>
  <c r="M2" i="4" s="1"/>
  <c r="H3" i="1"/>
  <c r="K4" i="3"/>
  <c r="H4" i="3"/>
  <c r="G4" i="3"/>
  <c r="E4" i="3"/>
  <c r="M4" i="3" s="1"/>
  <c r="H3" i="3"/>
  <c r="G3" i="3"/>
  <c r="L3" i="3"/>
  <c r="E3" i="3"/>
  <c r="M3" i="3" s="1"/>
  <c r="H2" i="3"/>
  <c r="G2" i="3"/>
  <c r="L2" i="3"/>
  <c r="L5" i="3" s="1"/>
  <c r="E2" i="3"/>
  <c r="K6" i="2"/>
  <c r="L2" i="1" s="1"/>
  <c r="M5" i="2"/>
  <c r="L5" i="2"/>
  <c r="K5" i="2"/>
  <c r="M4" i="2"/>
  <c r="L4" i="2"/>
  <c r="K4" i="2"/>
  <c r="M3" i="2"/>
  <c r="L3" i="2"/>
  <c r="K3" i="2"/>
  <c r="K2" i="2"/>
  <c r="I2" i="2"/>
  <c r="H5" i="2"/>
  <c r="G5" i="2"/>
  <c r="H4" i="2"/>
  <c r="G4" i="2"/>
  <c r="J3" i="2"/>
  <c r="H3" i="2"/>
  <c r="G3" i="2"/>
  <c r="H2" i="2"/>
  <c r="G2" i="2"/>
  <c r="J4" i="2"/>
  <c r="L2" i="2"/>
  <c r="E5" i="2"/>
  <c r="I5" i="2" s="1"/>
  <c r="E4" i="2"/>
  <c r="I4" i="2" s="1"/>
  <c r="E3" i="2"/>
  <c r="I3" i="2" s="1"/>
  <c r="E2" i="2"/>
  <c r="M2" i="2" s="1"/>
  <c r="F3" i="1"/>
  <c r="D5" i="3"/>
  <c r="E3" i="1" s="1"/>
  <c r="C5" i="3"/>
  <c r="D3" i="1" s="1"/>
  <c r="B5" i="3"/>
  <c r="C3" i="1" s="1"/>
  <c r="A5" i="3"/>
  <c r="B3" i="1" s="1"/>
  <c r="D6" i="2"/>
  <c r="E2" i="1" s="1"/>
  <c r="C6" i="2"/>
  <c r="D2" i="1" s="1"/>
  <c r="B6" i="2"/>
  <c r="C2" i="1" s="1"/>
  <c r="A6" i="2"/>
  <c r="B2" i="1" s="1"/>
  <c r="L5" i="9" l="1"/>
  <c r="M9" i="1" s="1"/>
  <c r="K2" i="8"/>
  <c r="M4" i="8"/>
  <c r="L2" i="8"/>
  <c r="G5" i="8"/>
  <c r="M3" i="8"/>
  <c r="K3" i="8"/>
  <c r="J3" i="8"/>
  <c r="I4" i="8"/>
  <c r="F5" i="8"/>
  <c r="J4" i="8"/>
  <c r="L5" i="8"/>
  <c r="M7" i="1" s="1"/>
  <c r="I2" i="8"/>
  <c r="M2" i="8"/>
  <c r="M5" i="8" s="1"/>
  <c r="N7" i="1" s="1"/>
  <c r="K4" i="8"/>
  <c r="I3" i="8"/>
  <c r="L2" i="7"/>
  <c r="M3" i="7"/>
  <c r="K3" i="7"/>
  <c r="M4" i="7"/>
  <c r="K2" i="7"/>
  <c r="J3" i="7"/>
  <c r="I4" i="7"/>
  <c r="L5" i="7"/>
  <c r="M6" i="1" s="1"/>
  <c r="F5" i="7"/>
  <c r="J4" i="7"/>
  <c r="I2" i="7"/>
  <c r="M2" i="7"/>
  <c r="M5" i="7" s="1"/>
  <c r="N6" i="1" s="1"/>
  <c r="K4" i="7"/>
  <c r="I3" i="7"/>
  <c r="K6" i="6"/>
  <c r="J6" i="6"/>
  <c r="I6" i="6"/>
  <c r="M7" i="6"/>
  <c r="L8" i="6"/>
  <c r="M8" i="1" s="1"/>
  <c r="L5" i="6"/>
  <c r="K2" i="6"/>
  <c r="J3" i="6"/>
  <c r="K7" i="6"/>
  <c r="F8" i="6"/>
  <c r="J2" i="6"/>
  <c r="I3" i="6"/>
  <c r="J7" i="6"/>
  <c r="E8" i="6"/>
  <c r="K3" i="6"/>
  <c r="J4" i="6"/>
  <c r="M5" i="6"/>
  <c r="M8" i="6" s="1"/>
  <c r="N8" i="1" s="1"/>
  <c r="I4" i="6"/>
  <c r="I2" i="6"/>
  <c r="I8" i="6" s="1"/>
  <c r="I7" i="6"/>
  <c r="J6" i="5"/>
  <c r="I6" i="5"/>
  <c r="H7" i="5"/>
  <c r="J5" i="5"/>
  <c r="K5" i="5"/>
  <c r="I5" i="5"/>
  <c r="J4" i="5"/>
  <c r="I4" i="5"/>
  <c r="J3" i="5"/>
  <c r="K3" i="5"/>
  <c r="I3" i="5"/>
  <c r="K2" i="5"/>
  <c r="I2" i="5"/>
  <c r="M2" i="5"/>
  <c r="M7" i="5" s="1"/>
  <c r="N5" i="1" s="1"/>
  <c r="L7" i="5"/>
  <c r="M5" i="1" s="1"/>
  <c r="F7" i="5"/>
  <c r="J2" i="5"/>
  <c r="M3" i="1"/>
  <c r="M6" i="2"/>
  <c r="N2" i="1" s="1"/>
  <c r="L6" i="2"/>
  <c r="M2" i="1" s="1"/>
  <c r="M3" i="4"/>
  <c r="M5" i="4" s="1"/>
  <c r="K3" i="4"/>
  <c r="K5" i="4" s="1"/>
  <c r="J4" i="1"/>
  <c r="L3" i="4"/>
  <c r="L5" i="4" s="1"/>
  <c r="M4" i="4"/>
  <c r="K4" i="1"/>
  <c r="J2" i="4"/>
  <c r="J5" i="4" s="1"/>
  <c r="L4" i="4"/>
  <c r="I2" i="4"/>
  <c r="K4" i="4"/>
  <c r="I3" i="4"/>
  <c r="I4" i="4"/>
  <c r="J4" i="3"/>
  <c r="I4" i="3"/>
  <c r="J3" i="3"/>
  <c r="K3" i="3"/>
  <c r="I3" i="3"/>
  <c r="M2" i="3"/>
  <c r="M5" i="3" s="1"/>
  <c r="N3" i="1" s="1"/>
  <c r="J2" i="3"/>
  <c r="J5" i="3" s="1"/>
  <c r="K2" i="3"/>
  <c r="K5" i="3" s="1"/>
  <c r="L3" i="1" s="1"/>
  <c r="I2" i="3"/>
  <c r="J3" i="1" s="1"/>
  <c r="J2" i="2"/>
  <c r="J6" i="2" s="1"/>
  <c r="K2" i="1" s="1"/>
  <c r="F6" i="2"/>
  <c r="I3" i="1"/>
  <c r="I6" i="2"/>
  <c r="J2" i="1" s="1"/>
  <c r="E6" i="2"/>
  <c r="F2" i="1" s="1"/>
  <c r="G6" i="2"/>
  <c r="H2" i="1" s="1"/>
  <c r="H6" i="2"/>
  <c r="I2" i="1" s="1"/>
  <c r="K5" i="8" l="1"/>
  <c r="L7" i="1" s="1"/>
  <c r="J5" i="8"/>
  <c r="K7" i="1" s="1"/>
  <c r="I5" i="8"/>
  <c r="K5" i="7"/>
  <c r="L6" i="1" s="1"/>
  <c r="J5" i="7"/>
  <c r="K6" i="1" s="1"/>
  <c r="I5" i="7"/>
  <c r="J8" i="6"/>
  <c r="K8" i="1" s="1"/>
  <c r="K8" i="6"/>
  <c r="L8" i="1" s="1"/>
  <c r="K7" i="5"/>
  <c r="L5" i="1" s="1"/>
  <c r="J7" i="5"/>
  <c r="K5" i="1" s="1"/>
  <c r="I7" i="5"/>
  <c r="K3" i="1"/>
  <c r="L4" i="1"/>
  <c r="N4" i="1"/>
  <c r="M4" i="1"/>
</calcChain>
</file>

<file path=xl/sharedStrings.xml><?xml version="1.0" encoding="utf-8"?>
<sst xmlns="http://schemas.openxmlformats.org/spreadsheetml/2006/main" count="156" uniqueCount="53">
  <si>
    <t>Herd</t>
  </si>
  <si>
    <t>Count</t>
  </si>
  <si>
    <t>Official GLPI</t>
  </si>
  <si>
    <t>DGV LPI</t>
  </si>
  <si>
    <t>PA LPI</t>
  </si>
  <si>
    <t>GPA LPI</t>
  </si>
  <si>
    <t>Sire</t>
  </si>
  <si>
    <t>ALTA SAXON</t>
  </si>
  <si>
    <t>ALTA WAGER</t>
  </si>
  <si>
    <t>ALTA NINE2FIVE</t>
  </si>
  <si>
    <t>ALTA TUNED</t>
  </si>
  <si>
    <t>Alta</t>
  </si>
  <si>
    <t>CLAYNOOK KELSO</t>
  </si>
  <si>
    <t>CLAYNOOK DELANO</t>
  </si>
  <si>
    <t>CLAYNOOK BRICE</t>
  </si>
  <si>
    <t>Claynook</t>
  </si>
  <si>
    <t>EDP*</t>
  </si>
  <si>
    <t>COMESTAR LAUTREC</t>
  </si>
  <si>
    <t>COMESTAR LAUTHIERY</t>
  </si>
  <si>
    <t>COMESTAR SKYLAND</t>
  </si>
  <si>
    <t>Comestar</t>
  </si>
  <si>
    <t>GEN-I-BEQ BRAWLER</t>
  </si>
  <si>
    <t>GEN-I-BEQ LAVAL</t>
  </si>
  <si>
    <t>GEN-I-BEQ SKYFIRE RED</t>
  </si>
  <si>
    <t>GEN-I-BEQ BOBBY</t>
  </si>
  <si>
    <t>GEN-I-BEQ SEQUENCE</t>
  </si>
  <si>
    <t>Gen-I-Beq</t>
  </si>
  <si>
    <t>STANTONS VISION</t>
  </si>
  <si>
    <t>STANTONS UNLIMITED</t>
  </si>
  <si>
    <t>STANTONS BRAKE</t>
  </si>
  <si>
    <t>STANTONS EMAIL</t>
  </si>
  <si>
    <t>STANTONS FLYMAN</t>
  </si>
  <si>
    <t>STANTONS SENARIO</t>
  </si>
  <si>
    <t>Stanton</t>
  </si>
  <si>
    <t>GILLETTE WALTER</t>
  </si>
  <si>
    <t>GILLETTE WHY NOT</t>
  </si>
  <si>
    <t>GILLETTE CARNEGIE</t>
  </si>
  <si>
    <t>Gillette</t>
  </si>
  <si>
    <t>LORKA COGNAC RED</t>
  </si>
  <si>
    <t>LORKA LUNAIRE</t>
  </si>
  <si>
    <t>LORKA TORRES RED</t>
  </si>
  <si>
    <t>Lorka</t>
  </si>
  <si>
    <t>VELTHUIS S V B SAMPSON</t>
  </si>
  <si>
    <t>VELTHUIS SONAR</t>
  </si>
  <si>
    <t>VELTHUIS LOU SPECTRUM</t>
  </si>
  <si>
    <t>Velthuis</t>
  </si>
  <si>
    <t>DGV vs. Official</t>
  </si>
  <si>
    <t>PA vs. Official</t>
  </si>
  <si>
    <t>GPA Vs. Official</t>
  </si>
  <si>
    <t>EDP vs. Official</t>
  </si>
  <si>
    <t>DGV vs. EDP</t>
  </si>
  <si>
    <t>PA vs. EDP</t>
  </si>
  <si>
    <t>GPA vs. EDP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</si>
</sst>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</cellStyleXfs>
  <cellXfs count="16">
    <xf numFmtId="0" fontId="0" fillId="0" borderId="0" xfId="0"/>
    <xf numFmtId="0" fontId="2" fillId="2" borderId="0" xfId="1"/>
    <xf numFmtId="0" fontId="2" fillId="3" borderId="0" xfId="2"/>
    <xf numFmtId="0" fontId="2" fillId="6" borderId="0" xfId="5"/>
    <xf numFmtId="0" fontId="2" fillId="8" borderId="0" xfId="7"/>
    <xf numFmtId="0" fontId="2" fillId="10" borderId="0" xfId="9"/>
    <xf numFmtId="0" fontId="2" fillId="5" borderId="0" xfId="4"/>
    <xf numFmtId="0" fontId="2" fillId="7" borderId="0" xfId="6"/>
    <xf numFmtId="0" fontId="2" fillId="9" borderId="0" xfId="8"/>
    <xf numFmtId="1" fontId="0" fillId="0" borderId="0" xfId="0" applyNumberFormat="1"/>
    <xf numFmtId="0" fontId="0" fillId="0" borderId="0" xfId="0" applyFont="1"/>
    <xf numFmtId="1" fontId="0" fillId="0" borderId="0" xfId="0" applyNumberFormat="1" applyFont="1"/>
    <xf numFmtId="0" fontId="2" fillId="11" borderId="0" xfId="10"/>
    <xf numFmtId="0" fontId="3" fillId="0" borderId="0" xfId="0" applyFont="1"/>
    <xf numFmtId="1" fontId="4" fillId="0" borderId="0" xfId="0" applyNumberFormat="1" applyFont="1"/>
    <xf numFmtId="0" fontId="0" fillId="4" borderId="0" xfId="3" applyFont="1"/>
  </cellXfs>
  <cellStyles count="11">
    <cellStyle name="40% - Accent2" xfId="3" builtinId="35"/>
    <cellStyle name="60% - Accent2" xfId="4" builtinId="36"/>
    <cellStyle name="60% - Accent3" xfId="6" builtinId="40"/>
    <cellStyle name="60% - Accent4" xfId="8" builtinId="44"/>
    <cellStyle name="60% - Accent5" xfId="10" builtinId="48"/>
    <cellStyle name="Accent1" xfId="1" builtinId="29"/>
    <cellStyle name="Accent2" xfId="2" builtinId="33"/>
    <cellStyle name="Accent3" xfId="5" builtinId="37"/>
    <cellStyle name="Accent4" xfId="7" builtinId="41"/>
    <cellStyle name="Accent5" xfId="9" builtinId="45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C2" sqref="C2"/>
    </sheetView>
  </sheetViews>
  <sheetFormatPr defaultRowHeight="15" x14ac:dyDescent="0.25"/>
  <cols>
    <col min="1" max="1" width="10" bestFit="1" customWidth="1"/>
    <col min="2" max="2" width="8.5703125" bestFit="1" customWidth="1"/>
    <col min="3" max="3" width="14" customWidth="1"/>
    <col min="4" max="4" width="10.140625" customWidth="1"/>
    <col min="5" max="5" width="8.7109375" customWidth="1"/>
    <col min="6" max="6" width="10" customWidth="1"/>
    <col min="7" max="7" width="7.7109375" customWidth="1"/>
    <col min="8" max="8" width="17" bestFit="1" customWidth="1"/>
    <col min="9" max="9" width="15.5703125" bestFit="1" customWidth="1"/>
    <col min="10" max="10" width="17.140625" bestFit="1" customWidth="1"/>
    <col min="11" max="11" width="16.5703125" bestFit="1" customWidth="1"/>
    <col min="12" max="12" width="13.85546875" bestFit="1" customWidth="1"/>
    <col min="13" max="13" width="12.42578125" bestFit="1" customWidth="1"/>
    <col min="14" max="14" width="13.7109375" bestFit="1" customWidth="1"/>
  </cols>
  <sheetData>
    <row r="1" spans="1:14" x14ac:dyDescent="0.25">
      <c r="A1" t="s">
        <v>0</v>
      </c>
      <c r="B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16</v>
      </c>
      <c r="H1" s="6" t="s">
        <v>46</v>
      </c>
      <c r="I1" s="7" t="s">
        <v>47</v>
      </c>
      <c r="J1" s="8" t="s">
        <v>48</v>
      </c>
      <c r="K1" s="12" t="s">
        <v>49</v>
      </c>
      <c r="L1" s="15" t="s">
        <v>50</v>
      </c>
      <c r="M1" s="7" t="s">
        <v>51</v>
      </c>
      <c r="N1" s="8" t="s">
        <v>52</v>
      </c>
    </row>
    <row r="2" spans="1:14" x14ac:dyDescent="0.25">
      <c r="A2" t="s">
        <v>11</v>
      </c>
      <c r="B2">
        <f>Alta!A6</f>
        <v>4</v>
      </c>
      <c r="C2" s="9">
        <f>Alta!B6</f>
        <v>1022.25</v>
      </c>
      <c r="D2" s="9">
        <f>Alta!C6</f>
        <v>1084.75</v>
      </c>
      <c r="E2" s="9">
        <f>Alta!D6</f>
        <v>969</v>
      </c>
      <c r="F2" s="9">
        <f>Alta!E6</f>
        <v>1043.08</v>
      </c>
      <c r="G2" s="9">
        <v>955.8579545454545</v>
      </c>
      <c r="H2" s="9">
        <f>Alta!G6</f>
        <v>62.5</v>
      </c>
      <c r="I2" s="9">
        <f>Alta!H6</f>
        <v>-53.25</v>
      </c>
      <c r="J2" s="9">
        <f>Alta!I6</f>
        <v>20.829999999999984</v>
      </c>
      <c r="K2" s="9">
        <f>Alta!J6</f>
        <v>-66.392045454545439</v>
      </c>
      <c r="L2" s="9">
        <f>Alta!K6</f>
        <v>128.89204545454544</v>
      </c>
      <c r="M2" s="9">
        <f>Alta!L6</f>
        <v>13.142045454545439</v>
      </c>
      <c r="N2" s="9">
        <f>Alta!M6</f>
        <v>87.222045454545423</v>
      </c>
    </row>
    <row r="3" spans="1:14" x14ac:dyDescent="0.25">
      <c r="A3" t="s">
        <v>15</v>
      </c>
      <c r="B3" s="9">
        <f>Claynook!A5</f>
        <v>3</v>
      </c>
      <c r="C3" s="9">
        <f>Claynook!B5</f>
        <v>968.66666666666663</v>
      </c>
      <c r="D3" s="9">
        <f>Claynook!C5</f>
        <v>982</v>
      </c>
      <c r="E3" s="9">
        <f>Claynook!D5</f>
        <v>1017.5</v>
      </c>
      <c r="F3" s="9">
        <f>Claynook!E5</f>
        <v>994.78000000000009</v>
      </c>
      <c r="G3" s="9">
        <v>947.66287878787864</v>
      </c>
      <c r="H3" s="9">
        <f>Claynook!G5</f>
        <v>13.333333333333334</v>
      </c>
      <c r="I3" s="9">
        <f>Claynook!H5</f>
        <v>48.833333333333336</v>
      </c>
      <c r="J3" s="9">
        <f>Claynook!I5</f>
        <v>26.113333333333344</v>
      </c>
      <c r="K3" s="9">
        <f>Claynook!J5</f>
        <v>-21.00378787878795</v>
      </c>
      <c r="L3" s="9">
        <f>Claynook!K5</f>
        <v>34.337121212121282</v>
      </c>
      <c r="M3" s="9">
        <f>Claynook!L5</f>
        <v>69.837121212121289</v>
      </c>
      <c r="N3" s="9">
        <f>Claynook!M5</f>
        <v>47.117121212121297</v>
      </c>
    </row>
    <row r="4" spans="1:14" x14ac:dyDescent="0.25">
      <c r="A4" t="s">
        <v>20</v>
      </c>
      <c r="B4">
        <f>Comestar!A5</f>
        <v>3</v>
      </c>
      <c r="C4" s="9">
        <f>Comestar!B5</f>
        <v>1436.3333333333333</v>
      </c>
      <c r="D4" s="9">
        <f>Comestar!C5</f>
        <v>1368.3333333333333</v>
      </c>
      <c r="E4" s="9">
        <f>Comestar!D5</f>
        <v>1507.3333333333333</v>
      </c>
      <c r="F4" s="9">
        <f>Comestar!E5</f>
        <v>1418.3733333333337</v>
      </c>
      <c r="G4" s="9">
        <v>1507.0833333333333</v>
      </c>
      <c r="H4" s="9">
        <f>Comestar!G5</f>
        <v>-68</v>
      </c>
      <c r="I4" s="9">
        <f>Comestar!H5</f>
        <v>71</v>
      </c>
      <c r="J4" s="9">
        <f>Comestar!I5</f>
        <v>-17.959999999999962</v>
      </c>
      <c r="K4" s="9">
        <f>Comestar!J5</f>
        <v>70.749999999999957</v>
      </c>
      <c r="L4" s="9">
        <f>Comestar!K5</f>
        <v>-138.74999999999997</v>
      </c>
      <c r="M4" s="9">
        <f>Comestar!L5</f>
        <v>0.25000000000003791</v>
      </c>
      <c r="N4" s="9">
        <f>Comestar!M5</f>
        <v>-88.709999999999923</v>
      </c>
    </row>
    <row r="5" spans="1:14" x14ac:dyDescent="0.25">
      <c r="A5" t="s">
        <v>26</v>
      </c>
      <c r="B5">
        <f>'Gen-I-Beq'!A7</f>
        <v>5</v>
      </c>
      <c r="C5" s="9">
        <f>'Gen-I-Beq'!B7</f>
        <v>1658</v>
      </c>
      <c r="D5" s="9">
        <f>'Gen-I-Beq'!C7</f>
        <v>1701.2</v>
      </c>
      <c r="E5" s="9">
        <f>'Gen-I-Beq'!D7</f>
        <v>1799.6</v>
      </c>
      <c r="F5" s="9">
        <f>'Gen-I-Beq'!E7</f>
        <v>1736.6239999999998</v>
      </c>
      <c r="G5" s="9">
        <v>1591.8363636363636</v>
      </c>
      <c r="H5" s="9">
        <f>'Gen-I-Beq'!G7</f>
        <v>43.2</v>
      </c>
      <c r="I5" s="9">
        <f>'Gen-I-Beq'!H7</f>
        <v>141.6</v>
      </c>
      <c r="J5" s="9">
        <f>'Gen-I-Beq'!I7</f>
        <v>78.623999999999938</v>
      </c>
      <c r="K5" s="9">
        <f>'Gen-I-Beq'!J7</f>
        <v>-66.1636363636363</v>
      </c>
      <c r="L5" s="9">
        <f>'Gen-I-Beq'!K7</f>
        <v>109.3636363636363</v>
      </c>
      <c r="M5" s="9">
        <f>'Gen-I-Beq'!L7</f>
        <v>207.76363636363629</v>
      </c>
      <c r="N5" s="9">
        <f>'Gen-I-Beq'!M7</f>
        <v>144.78763636363624</v>
      </c>
    </row>
    <row r="6" spans="1:14" x14ac:dyDescent="0.25">
      <c r="A6" t="s">
        <v>37</v>
      </c>
      <c r="B6" s="9">
        <f>Gillette!A5</f>
        <v>3</v>
      </c>
      <c r="C6" s="9">
        <f>Gillette!B5</f>
        <v>771.33333333333337</v>
      </c>
      <c r="D6" s="9">
        <f>Gillette!C5</f>
        <v>692.33333333333337</v>
      </c>
      <c r="E6" s="9">
        <f>Gillette!D5</f>
        <v>1044.5</v>
      </c>
      <c r="F6" s="9">
        <f>Gillette!E5</f>
        <v>819.11333333333334</v>
      </c>
      <c r="G6" s="9">
        <v>831.8598484848485</v>
      </c>
      <c r="H6" s="9">
        <f>Gillette!G5</f>
        <v>-79</v>
      </c>
      <c r="I6" s="9">
        <f>Gillette!H5</f>
        <v>273.16666666666669</v>
      </c>
      <c r="J6" s="9">
        <f>Gillette!I5</f>
        <v>47.779999999999994</v>
      </c>
      <c r="K6" s="9">
        <f>Gillette!J5</f>
        <v>60.526515151515092</v>
      </c>
      <c r="L6" s="9">
        <f>Gillette!K5</f>
        <v>-139.5265151515151</v>
      </c>
      <c r="M6" s="9">
        <f>Gillette!L5</f>
        <v>212.64015151515159</v>
      </c>
      <c r="N6" s="9">
        <f>Gillette!M5</f>
        <v>-12.746515151515098</v>
      </c>
    </row>
    <row r="7" spans="1:14" x14ac:dyDescent="0.25">
      <c r="A7" t="s">
        <v>41</v>
      </c>
      <c r="B7" s="9">
        <f>Lorka!A5</f>
        <v>3</v>
      </c>
      <c r="C7" s="9">
        <f>Lorka!B5</f>
        <v>1239</v>
      </c>
      <c r="D7" s="9">
        <f>Lorka!C5</f>
        <v>1189.6666666666667</v>
      </c>
      <c r="E7" s="9">
        <f>Lorka!D5</f>
        <v>1181.1666666666667</v>
      </c>
      <c r="F7" s="9">
        <f>Lorka!E5</f>
        <v>1186.6066666666668</v>
      </c>
      <c r="G7" s="9">
        <v>1302.7537878787878</v>
      </c>
      <c r="H7" s="9">
        <f>Lorka!G5</f>
        <v>-49.333333333333336</v>
      </c>
      <c r="I7" s="9">
        <f>Lorka!H5</f>
        <v>-57.833333333333336</v>
      </c>
      <c r="J7" s="9">
        <f>Lorka!I5</f>
        <v>-52.393333333333281</v>
      </c>
      <c r="K7" s="9">
        <f>Lorka!J5</f>
        <v>63.753787878787726</v>
      </c>
      <c r="L7" s="9">
        <f>Lorka!K5</f>
        <v>-113.08712121212106</v>
      </c>
      <c r="M7" s="9">
        <f>Lorka!L5</f>
        <v>-121.58712121212106</v>
      </c>
      <c r="N7" s="9">
        <f>Lorka!M5</f>
        <v>-116.14712121212101</v>
      </c>
    </row>
    <row r="8" spans="1:14" x14ac:dyDescent="0.25">
      <c r="A8" t="s">
        <v>33</v>
      </c>
      <c r="B8" s="9">
        <f>Stanton!A8</f>
        <v>6</v>
      </c>
      <c r="C8" s="9">
        <f>Stanton!B8</f>
        <v>780.5</v>
      </c>
      <c r="D8" s="9">
        <f>Stanton!C8</f>
        <v>737.16666666666663</v>
      </c>
      <c r="E8" s="9">
        <f>Stanton!D8</f>
        <v>1383.1666666666667</v>
      </c>
      <c r="F8" s="9">
        <f>Stanton!E8</f>
        <v>969.72666666666657</v>
      </c>
      <c r="G8" s="9">
        <v>762.24242424242414</v>
      </c>
      <c r="H8" s="9">
        <f>Stanton!G8</f>
        <v>-43.333333333333336</v>
      </c>
      <c r="I8" s="9">
        <f>Stanton!H8</f>
        <v>602.66666666666663</v>
      </c>
      <c r="J8" s="9">
        <f>Stanton!I8</f>
        <v>189.22666666666666</v>
      </c>
      <c r="K8" s="9">
        <f>Stanton!J8</f>
        <v>-18.257575757575811</v>
      </c>
      <c r="L8" s="9">
        <f>Stanton!K8</f>
        <v>-25.075757575757521</v>
      </c>
      <c r="M8" s="9">
        <f>Stanton!L8</f>
        <v>620.92424242424249</v>
      </c>
      <c r="N8" s="9">
        <f>Stanton!M8</f>
        <v>207.48424242424252</v>
      </c>
    </row>
    <row r="9" spans="1:14" x14ac:dyDescent="0.25">
      <c r="A9" t="s">
        <v>45</v>
      </c>
      <c r="B9" s="9">
        <f>Velthuis!A5</f>
        <v>3</v>
      </c>
      <c r="C9" s="9">
        <f>Velthuis!B5</f>
        <v>1368.6666666666667</v>
      </c>
      <c r="D9" s="9">
        <f>Velthuis!C5</f>
        <v>1280.3333333333333</v>
      </c>
      <c r="E9" s="9">
        <f>Velthuis!D5</f>
        <v>1756</v>
      </c>
      <c r="F9" s="9">
        <f>Velthuis!E5</f>
        <v>1451.5733333333335</v>
      </c>
      <c r="G9" s="9">
        <f>Velthuis!F5</f>
        <v>1427.037878787879</v>
      </c>
      <c r="H9" s="9">
        <f>Velthuis!G5</f>
        <v>-88.333333333333329</v>
      </c>
      <c r="I9" s="9">
        <f>Velthuis!H5</f>
        <v>387.33333333333331</v>
      </c>
      <c r="J9" s="9">
        <f>Velthuis!I5</f>
        <v>82.906666666666752</v>
      </c>
      <c r="K9" s="9">
        <f>Velthuis!J5</f>
        <v>58.37121212121216</v>
      </c>
      <c r="L9" s="9">
        <f>Velthuis!K5</f>
        <v>-146.7045454545455</v>
      </c>
      <c r="M9" s="9">
        <f>Velthuis!L5</f>
        <v>328.96212121212119</v>
      </c>
      <c r="N9" s="9">
        <f>Velthuis!M5</f>
        <v>24.535454545454588</v>
      </c>
    </row>
  </sheetData>
  <autoFilter ref="B1:N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F2" sqref="F2:F5"/>
    </sheetView>
  </sheetViews>
  <sheetFormatPr defaultRowHeight="15" x14ac:dyDescent="0.25"/>
  <cols>
    <col min="1" max="1" width="15.28515625" bestFit="1" customWidth="1"/>
    <col min="2" max="2" width="14" bestFit="1" customWidth="1"/>
    <col min="3" max="3" width="10.140625" bestFit="1" customWidth="1"/>
    <col min="4" max="4" width="8.7109375" bestFit="1" customWidth="1"/>
    <col min="5" max="5" width="10" bestFit="1" customWidth="1"/>
    <col min="6" max="6" width="7.7109375" bestFit="1" customWidth="1"/>
    <col min="7" max="7" width="17" bestFit="1" customWidth="1"/>
    <col min="8" max="8" width="15.5703125" bestFit="1" customWidth="1"/>
    <col min="9" max="9" width="17.140625" bestFit="1" customWidth="1"/>
    <col min="10" max="10" width="16.5703125" bestFit="1" customWidth="1"/>
    <col min="11" max="11" width="13.85546875" bestFit="1" customWidth="1"/>
    <col min="12" max="12" width="12.42578125" bestFit="1" customWidth="1"/>
    <col min="13" max="13" width="13.7109375" bestFit="1" customWidth="1"/>
  </cols>
  <sheetData>
    <row r="1" spans="1:13" x14ac:dyDescent="0.25">
      <c r="A1" t="s">
        <v>6</v>
      </c>
      <c r="B1" s="1" t="s">
        <v>2</v>
      </c>
      <c r="C1" s="2" t="s">
        <v>3</v>
      </c>
      <c r="D1" s="3" t="s">
        <v>4</v>
      </c>
      <c r="E1" s="4" t="s">
        <v>5</v>
      </c>
      <c r="F1" s="5" t="s">
        <v>16</v>
      </c>
      <c r="G1" s="6" t="s">
        <v>46</v>
      </c>
      <c r="H1" s="7" t="s">
        <v>47</v>
      </c>
      <c r="I1" s="8" t="s">
        <v>48</v>
      </c>
      <c r="J1" s="12" t="s">
        <v>49</v>
      </c>
      <c r="K1" s="15" t="s">
        <v>50</v>
      </c>
      <c r="L1" s="7" t="s">
        <v>51</v>
      </c>
      <c r="M1" s="8" t="s">
        <v>52</v>
      </c>
    </row>
    <row r="2" spans="1:13" x14ac:dyDescent="0.25">
      <c r="A2" s="10" t="s">
        <v>7</v>
      </c>
      <c r="B2" s="11">
        <v>1496</v>
      </c>
      <c r="C2" s="11">
        <v>1399</v>
      </c>
      <c r="D2" s="11">
        <v>1203</v>
      </c>
      <c r="E2" s="11">
        <f>C2*0.64+D2*0.36</f>
        <v>1328.44</v>
      </c>
      <c r="F2" s="9">
        <v>1641.7272727272727</v>
      </c>
      <c r="G2" s="9">
        <f>C2-B2</f>
        <v>-97</v>
      </c>
      <c r="H2" s="9">
        <f>D2-B2</f>
        <v>-293</v>
      </c>
      <c r="I2" s="9">
        <f>E2-B2</f>
        <v>-167.55999999999995</v>
      </c>
      <c r="J2" s="9">
        <f>F2-B2</f>
        <v>145.72727272727275</v>
      </c>
      <c r="K2" s="9">
        <f>C2-F2</f>
        <v>-242.72727272727275</v>
      </c>
      <c r="L2" s="9">
        <f>D2-F2</f>
        <v>-438.72727272727275</v>
      </c>
      <c r="M2" s="9">
        <f>E2-F2</f>
        <v>-313.28727272727269</v>
      </c>
    </row>
    <row r="3" spans="1:13" x14ac:dyDescent="0.25">
      <c r="A3" t="s">
        <v>10</v>
      </c>
      <c r="B3">
        <v>1118</v>
      </c>
      <c r="C3">
        <v>1277</v>
      </c>
      <c r="D3">
        <v>719</v>
      </c>
      <c r="E3" s="11">
        <f>C3*0.64+D3*0.36</f>
        <v>1076.1199999999999</v>
      </c>
      <c r="F3" s="9">
        <v>979.0454545454545</v>
      </c>
      <c r="G3" s="9">
        <f>C3-B3</f>
        <v>159</v>
      </c>
      <c r="H3" s="9">
        <f>D3-B3</f>
        <v>-399</v>
      </c>
      <c r="I3" s="9">
        <f>E3-B3</f>
        <v>-41.880000000000109</v>
      </c>
      <c r="J3" s="9">
        <f>F3-B3</f>
        <v>-138.9545454545455</v>
      </c>
      <c r="K3" s="9">
        <f>C3-F3</f>
        <v>297.9545454545455</v>
      </c>
      <c r="L3" s="9">
        <f>D3-F3</f>
        <v>-260.0454545454545</v>
      </c>
      <c r="M3" s="9">
        <f>E3-F3</f>
        <v>97.074545454545387</v>
      </c>
    </row>
    <row r="4" spans="1:13" x14ac:dyDescent="0.25">
      <c r="A4" s="10" t="s">
        <v>8</v>
      </c>
      <c r="B4" s="11">
        <v>823</v>
      </c>
      <c r="C4" s="11">
        <v>892</v>
      </c>
      <c r="D4" s="11">
        <v>1111.5</v>
      </c>
      <c r="E4" s="11">
        <f>C4*0.64+D4*0.36</f>
        <v>971.02</v>
      </c>
      <c r="F4" s="9">
        <v>710.23863636363637</v>
      </c>
      <c r="G4" s="9">
        <f>C4-B4</f>
        <v>69</v>
      </c>
      <c r="H4" s="9">
        <f>D4-B4</f>
        <v>288.5</v>
      </c>
      <c r="I4" s="9">
        <f>E4-B4</f>
        <v>148.01999999999998</v>
      </c>
      <c r="J4" s="9">
        <f>F4-B4</f>
        <v>-112.76136363636363</v>
      </c>
      <c r="K4" s="9">
        <f>C4-F4</f>
        <v>181.76136363636363</v>
      </c>
      <c r="L4" s="9">
        <f>D4-F4</f>
        <v>401.26136363636363</v>
      </c>
      <c r="M4" s="9">
        <f>E4-F4</f>
        <v>260.78136363636361</v>
      </c>
    </row>
    <row r="5" spans="1:13" x14ac:dyDescent="0.25">
      <c r="A5" t="s">
        <v>9</v>
      </c>
      <c r="B5">
        <v>652</v>
      </c>
      <c r="C5">
        <v>771</v>
      </c>
      <c r="D5">
        <v>842.5</v>
      </c>
      <c r="E5" s="11">
        <f>C5*0.64+D5*0.36</f>
        <v>796.74</v>
      </c>
      <c r="F5" s="9">
        <v>492.42045454545462</v>
      </c>
      <c r="G5" s="9">
        <f>C5-B5</f>
        <v>119</v>
      </c>
      <c r="H5" s="9">
        <f>D5-B5</f>
        <v>190.5</v>
      </c>
      <c r="I5" s="9">
        <f>E5-B5</f>
        <v>144.74</v>
      </c>
      <c r="J5" s="9">
        <f>F5-B5</f>
        <v>-159.57954545454538</v>
      </c>
      <c r="K5" s="9">
        <f>C5-F5</f>
        <v>278.57954545454538</v>
      </c>
      <c r="L5" s="9">
        <f>D5-F5</f>
        <v>350.07954545454538</v>
      </c>
      <c r="M5" s="9">
        <f>E5-F5</f>
        <v>304.31954545454539</v>
      </c>
    </row>
    <row r="6" spans="1:13" x14ac:dyDescent="0.25">
      <c r="A6">
        <f>COUNT(B2:B5)</f>
        <v>4</v>
      </c>
      <c r="B6" s="9">
        <f t="shared" ref="B6:M6" si="0">AVERAGE(B2:B5)</f>
        <v>1022.25</v>
      </c>
      <c r="C6" s="9">
        <f t="shared" si="0"/>
        <v>1084.75</v>
      </c>
      <c r="D6" s="9">
        <f t="shared" si="0"/>
        <v>969</v>
      </c>
      <c r="E6" s="9">
        <f t="shared" si="0"/>
        <v>1043.08</v>
      </c>
      <c r="F6" s="9">
        <f t="shared" si="0"/>
        <v>955.8579545454545</v>
      </c>
      <c r="G6" s="9">
        <f t="shared" si="0"/>
        <v>62.5</v>
      </c>
      <c r="H6" s="9">
        <f t="shared" si="0"/>
        <v>-53.25</v>
      </c>
      <c r="I6" s="9">
        <f t="shared" si="0"/>
        <v>20.829999999999984</v>
      </c>
      <c r="J6" s="9">
        <f t="shared" si="0"/>
        <v>-66.392045454545439</v>
      </c>
      <c r="K6" s="9">
        <f t="shared" si="0"/>
        <v>128.89204545454544</v>
      </c>
      <c r="L6" s="9">
        <f t="shared" si="0"/>
        <v>13.142045454545439</v>
      </c>
      <c r="M6" s="9">
        <f t="shared" si="0"/>
        <v>87.222045454545423</v>
      </c>
    </row>
  </sheetData>
  <autoFilter ref="A1:M1"/>
  <conditionalFormatting sqref="A2:A5">
    <cfRule type="duplicateValues" dxfId="23" priority="3"/>
  </conditionalFormatting>
  <conditionalFormatting sqref="A2:A5">
    <cfRule type="duplicateValues" dxfId="22" priority="1"/>
    <cfRule type="duplicateValues" dxfId="21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selection activeCell="F2" sqref="F2:F4"/>
    </sheetView>
  </sheetViews>
  <sheetFormatPr defaultRowHeight="15" x14ac:dyDescent="0.25"/>
  <cols>
    <col min="1" max="1" width="18.7109375" bestFit="1" customWidth="1"/>
    <col min="2" max="2" width="11.7109375" bestFit="1" customWidth="1"/>
    <col min="3" max="3" width="7.85546875" bestFit="1" customWidth="1"/>
    <col min="4" max="4" width="6.42578125" bestFit="1" customWidth="1"/>
    <col min="5" max="5" width="7.7109375" bestFit="1" customWidth="1"/>
    <col min="6" max="6" width="5.42578125" bestFit="1" customWidth="1"/>
    <col min="7" max="7" width="14.7109375" bestFit="1" customWidth="1"/>
    <col min="8" max="8" width="13.28515625" bestFit="1" customWidth="1"/>
    <col min="9" max="9" width="14.85546875" bestFit="1" customWidth="1"/>
    <col min="10" max="10" width="14.28515625" bestFit="1" customWidth="1"/>
    <col min="11" max="11" width="11.5703125" bestFit="1" customWidth="1"/>
    <col min="12" max="12" width="10.140625" bestFit="1" customWidth="1"/>
    <col min="13" max="13" width="11.42578125" bestFit="1" customWidth="1"/>
  </cols>
  <sheetData>
    <row r="1" spans="1:13" x14ac:dyDescent="0.25">
      <c r="A1" t="s">
        <v>6</v>
      </c>
      <c r="B1" s="1" t="s">
        <v>2</v>
      </c>
      <c r="C1" s="2" t="s">
        <v>3</v>
      </c>
      <c r="D1" s="3" t="s">
        <v>4</v>
      </c>
      <c r="E1" s="4" t="s">
        <v>5</v>
      </c>
      <c r="F1" s="5" t="s">
        <v>16</v>
      </c>
      <c r="G1" s="6" t="s">
        <v>46</v>
      </c>
      <c r="H1" s="7" t="s">
        <v>47</v>
      </c>
      <c r="I1" s="8" t="s">
        <v>48</v>
      </c>
      <c r="J1" s="12" t="s">
        <v>49</v>
      </c>
      <c r="K1" s="15" t="s">
        <v>50</v>
      </c>
      <c r="L1" s="7" t="s">
        <v>51</v>
      </c>
      <c r="M1" s="8" t="s">
        <v>52</v>
      </c>
    </row>
    <row r="2" spans="1:13" x14ac:dyDescent="0.25">
      <c r="A2" s="10" t="s">
        <v>12</v>
      </c>
      <c r="B2" s="11">
        <v>1320</v>
      </c>
      <c r="C2" s="11">
        <v>1271</v>
      </c>
      <c r="D2" s="11">
        <v>1275.5</v>
      </c>
      <c r="E2" s="11">
        <f>C2*0.64+D2*0.36</f>
        <v>1272.6200000000001</v>
      </c>
      <c r="F2" s="9">
        <v>1381.8522727272727</v>
      </c>
      <c r="G2" s="9">
        <f>C2-B2</f>
        <v>-49</v>
      </c>
      <c r="H2" s="9">
        <f>D2-B2</f>
        <v>-44.5</v>
      </c>
      <c r="I2" s="9">
        <f>E2-B2</f>
        <v>-47.379999999999882</v>
      </c>
      <c r="J2" s="9">
        <f>F2-B2</f>
        <v>61.852272727272748</v>
      </c>
      <c r="K2" s="9">
        <f>C2-F2</f>
        <v>-110.85227272727275</v>
      </c>
      <c r="L2" s="9">
        <f>D2-F2</f>
        <v>-106.35227272727275</v>
      </c>
      <c r="M2" s="9">
        <f>E2-F2</f>
        <v>-109.23227272727263</v>
      </c>
    </row>
    <row r="3" spans="1:13" x14ac:dyDescent="0.25">
      <c r="A3" s="13" t="s">
        <v>14</v>
      </c>
      <c r="B3" s="14">
        <v>979</v>
      </c>
      <c r="C3" s="14">
        <v>1093</v>
      </c>
      <c r="D3" s="11">
        <v>690</v>
      </c>
      <c r="E3" s="11">
        <f>C3*0.64+D3*0.36</f>
        <v>947.92</v>
      </c>
      <c r="F3" s="9">
        <v>879.70454545454527</v>
      </c>
      <c r="G3" s="9">
        <f>C3-B3</f>
        <v>114</v>
      </c>
      <c r="H3" s="9">
        <f>D3-B3</f>
        <v>-289</v>
      </c>
      <c r="I3" s="9">
        <f>E3-B3</f>
        <v>-31.080000000000041</v>
      </c>
      <c r="J3" s="9">
        <f>F3-B3</f>
        <v>-99.295454545454731</v>
      </c>
      <c r="K3" s="9">
        <f>C3-F3</f>
        <v>213.29545454545473</v>
      </c>
      <c r="L3" s="9">
        <f>D3-F3</f>
        <v>-189.70454545454527</v>
      </c>
      <c r="M3" s="9">
        <f>E3-F3</f>
        <v>68.215454545454691</v>
      </c>
    </row>
    <row r="4" spans="1:13" x14ac:dyDescent="0.25">
      <c r="A4" s="10" t="s">
        <v>13</v>
      </c>
      <c r="B4" s="11">
        <v>607</v>
      </c>
      <c r="C4" s="11">
        <v>582</v>
      </c>
      <c r="D4" s="11">
        <v>1087</v>
      </c>
      <c r="E4" s="11">
        <f>C4*0.64+D4*0.36</f>
        <v>763.8</v>
      </c>
      <c r="F4" s="9">
        <v>581.43181818181813</v>
      </c>
      <c r="G4" s="9">
        <f>C4-B4</f>
        <v>-25</v>
      </c>
      <c r="H4" s="9">
        <f>D4-B4</f>
        <v>480</v>
      </c>
      <c r="I4" s="9">
        <f>E4-B4</f>
        <v>156.79999999999995</v>
      </c>
      <c r="J4" s="9">
        <f>F4-B4</f>
        <v>-25.56818181818187</v>
      </c>
      <c r="K4" s="9">
        <f>C4-F4</f>
        <v>0.56818181818186986</v>
      </c>
      <c r="L4" s="9">
        <f>D4-F4</f>
        <v>505.56818181818187</v>
      </c>
      <c r="M4" s="9">
        <f>E4-F4</f>
        <v>182.36818181818182</v>
      </c>
    </row>
    <row r="5" spans="1:13" x14ac:dyDescent="0.25">
      <c r="A5">
        <f>COUNT(B2:B4)</f>
        <v>3</v>
      </c>
      <c r="B5" s="9">
        <f t="shared" ref="B5:M5" si="0">AVERAGE(B2:B4)</f>
        <v>968.66666666666663</v>
      </c>
      <c r="C5" s="9">
        <f t="shared" si="0"/>
        <v>982</v>
      </c>
      <c r="D5" s="9">
        <f t="shared" si="0"/>
        <v>1017.5</v>
      </c>
      <c r="E5" s="9">
        <f t="shared" si="0"/>
        <v>994.78000000000009</v>
      </c>
      <c r="F5" s="9">
        <f t="shared" si="0"/>
        <v>947.66287878787864</v>
      </c>
      <c r="G5" s="9">
        <f t="shared" si="0"/>
        <v>13.333333333333334</v>
      </c>
      <c r="H5" s="9">
        <f t="shared" si="0"/>
        <v>48.833333333333336</v>
      </c>
      <c r="I5" s="9">
        <f t="shared" si="0"/>
        <v>26.113333333333344</v>
      </c>
      <c r="J5" s="9">
        <f t="shared" si="0"/>
        <v>-21.00378787878795</v>
      </c>
      <c r="K5" s="9">
        <f t="shared" si="0"/>
        <v>34.337121212121282</v>
      </c>
      <c r="L5" s="9">
        <f t="shared" si="0"/>
        <v>69.837121212121289</v>
      </c>
      <c r="M5" s="9">
        <f t="shared" si="0"/>
        <v>47.117121212121297</v>
      </c>
    </row>
  </sheetData>
  <conditionalFormatting sqref="A2:A4">
    <cfRule type="duplicateValues" dxfId="20" priority="3"/>
  </conditionalFormatting>
  <conditionalFormatting sqref="A2:A4">
    <cfRule type="duplicateValues" dxfId="19" priority="1"/>
    <cfRule type="duplicateValues" dxfId="18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selection activeCell="F2" sqref="F2:F4"/>
    </sheetView>
  </sheetViews>
  <sheetFormatPr defaultRowHeight="15" x14ac:dyDescent="0.25"/>
  <cols>
    <col min="1" max="1" width="20.85546875" bestFit="1" customWidth="1"/>
    <col min="2" max="2" width="11.7109375" bestFit="1" customWidth="1"/>
    <col min="3" max="3" width="7.85546875" bestFit="1" customWidth="1"/>
    <col min="4" max="4" width="6.42578125" bestFit="1" customWidth="1"/>
    <col min="5" max="5" width="7.7109375" bestFit="1" customWidth="1"/>
    <col min="6" max="6" width="5.42578125" bestFit="1" customWidth="1"/>
    <col min="7" max="7" width="14.7109375" bestFit="1" customWidth="1"/>
    <col min="8" max="8" width="13.28515625" bestFit="1" customWidth="1"/>
    <col min="9" max="9" width="14.85546875" bestFit="1" customWidth="1"/>
    <col min="10" max="10" width="14.28515625" bestFit="1" customWidth="1"/>
    <col min="11" max="11" width="11.5703125" bestFit="1" customWidth="1"/>
    <col min="12" max="12" width="10.140625" bestFit="1" customWidth="1"/>
    <col min="13" max="13" width="11.42578125" bestFit="1" customWidth="1"/>
  </cols>
  <sheetData>
    <row r="1" spans="1:13" x14ac:dyDescent="0.25">
      <c r="A1" t="s">
        <v>6</v>
      </c>
      <c r="B1" s="1" t="s">
        <v>2</v>
      </c>
      <c r="C1" s="2" t="s">
        <v>3</v>
      </c>
      <c r="D1" s="3" t="s">
        <v>4</v>
      </c>
      <c r="E1" s="4" t="s">
        <v>5</v>
      </c>
      <c r="F1" s="5" t="s">
        <v>16</v>
      </c>
      <c r="G1" s="6" t="s">
        <v>46</v>
      </c>
      <c r="H1" s="7" t="s">
        <v>47</v>
      </c>
      <c r="I1" s="8" t="s">
        <v>48</v>
      </c>
      <c r="J1" s="12" t="s">
        <v>49</v>
      </c>
      <c r="K1" s="15" t="s">
        <v>50</v>
      </c>
      <c r="L1" s="7" t="s">
        <v>51</v>
      </c>
      <c r="M1" s="8" t="s">
        <v>52</v>
      </c>
    </row>
    <row r="2" spans="1:13" x14ac:dyDescent="0.25">
      <c r="A2" s="10" t="s">
        <v>17</v>
      </c>
      <c r="B2" s="11">
        <v>2135</v>
      </c>
      <c r="C2" s="11">
        <v>2033</v>
      </c>
      <c r="D2" s="11">
        <v>1525.5</v>
      </c>
      <c r="E2" s="11">
        <f>C2*0.64+D2*0.36</f>
        <v>1850.3000000000002</v>
      </c>
      <c r="F2" s="9">
        <v>2322.4886363636365</v>
      </c>
      <c r="G2" s="9">
        <f>C2-B2</f>
        <v>-102</v>
      </c>
      <c r="H2" s="9">
        <f>D2-B2</f>
        <v>-609.5</v>
      </c>
      <c r="I2" s="9">
        <f>E2-B2</f>
        <v>-284.69999999999982</v>
      </c>
      <c r="J2" s="9">
        <f>F2-B2</f>
        <v>187.48863636363649</v>
      </c>
      <c r="K2" s="9">
        <f>C2-F2</f>
        <v>-289.48863636363649</v>
      </c>
      <c r="L2" s="9">
        <f>D2-F2</f>
        <v>-796.98863636363649</v>
      </c>
      <c r="M2" s="9">
        <f>E2-F2</f>
        <v>-472.18863636363631</v>
      </c>
    </row>
    <row r="3" spans="1:13" x14ac:dyDescent="0.25">
      <c r="A3" s="10" t="s">
        <v>18</v>
      </c>
      <c r="B3" s="11">
        <v>1307</v>
      </c>
      <c r="C3" s="11">
        <v>1266</v>
      </c>
      <c r="D3" s="11">
        <v>1958.5</v>
      </c>
      <c r="E3" s="11">
        <f>C3*0.64+D3*0.36</f>
        <v>1515.3</v>
      </c>
      <c r="F3" s="9">
        <v>1280.4886363636363</v>
      </c>
      <c r="G3" s="9">
        <f>C3-B3</f>
        <v>-41</v>
      </c>
      <c r="H3" s="9">
        <f>D3-B3</f>
        <v>651.5</v>
      </c>
      <c r="I3" s="9">
        <f>E3-B3</f>
        <v>208.29999999999995</v>
      </c>
      <c r="J3" s="9">
        <f>F3-B3</f>
        <v>-26.51136363636374</v>
      </c>
      <c r="K3" s="9">
        <f>C3-F3</f>
        <v>-14.48863636363626</v>
      </c>
      <c r="L3" s="9">
        <f>D3-F3</f>
        <v>678.01136363636374</v>
      </c>
      <c r="M3" s="9">
        <f>E3-F3</f>
        <v>234.81136363636369</v>
      </c>
    </row>
    <row r="4" spans="1:13" x14ac:dyDescent="0.25">
      <c r="A4" t="s">
        <v>19</v>
      </c>
      <c r="B4">
        <v>867</v>
      </c>
      <c r="C4">
        <v>806</v>
      </c>
      <c r="D4">
        <v>1038</v>
      </c>
      <c r="E4" s="11">
        <f>C4*0.64+D4*0.36</f>
        <v>889.52</v>
      </c>
      <c r="F4" s="9">
        <v>918.27272727272714</v>
      </c>
      <c r="G4" s="9">
        <f>C4-B4</f>
        <v>-61</v>
      </c>
      <c r="H4" s="9">
        <f>D4-B4</f>
        <v>171</v>
      </c>
      <c r="I4" s="9">
        <f>E4-B4</f>
        <v>22.519999999999982</v>
      </c>
      <c r="J4" s="9">
        <f>F4-B4</f>
        <v>51.272727272727138</v>
      </c>
      <c r="K4" s="9">
        <f>C4-F4</f>
        <v>-112.27272727272714</v>
      </c>
      <c r="L4" s="9">
        <f>D4-F4</f>
        <v>119.72727272727286</v>
      </c>
      <c r="M4" s="9">
        <f>E4-F4</f>
        <v>-28.752727272727157</v>
      </c>
    </row>
    <row r="5" spans="1:13" x14ac:dyDescent="0.25">
      <c r="A5">
        <f>COUNT(B2:B4)</f>
        <v>3</v>
      </c>
      <c r="B5" s="9">
        <f t="shared" ref="B5:M5" si="0">AVERAGE(B2:B4)</f>
        <v>1436.3333333333333</v>
      </c>
      <c r="C5" s="9">
        <f t="shared" si="0"/>
        <v>1368.3333333333333</v>
      </c>
      <c r="D5" s="9">
        <f t="shared" si="0"/>
        <v>1507.3333333333333</v>
      </c>
      <c r="E5" s="9">
        <f t="shared" si="0"/>
        <v>1418.3733333333337</v>
      </c>
      <c r="F5" s="9">
        <f t="shared" si="0"/>
        <v>1507.0833333333333</v>
      </c>
      <c r="G5" s="9">
        <f t="shared" si="0"/>
        <v>-68</v>
      </c>
      <c r="H5" s="9">
        <f t="shared" si="0"/>
        <v>71</v>
      </c>
      <c r="I5" s="9">
        <f t="shared" si="0"/>
        <v>-17.959999999999962</v>
      </c>
      <c r="J5" s="9">
        <f t="shared" si="0"/>
        <v>70.749999999999957</v>
      </c>
      <c r="K5" s="9">
        <f t="shared" si="0"/>
        <v>-138.74999999999997</v>
      </c>
      <c r="L5" s="9">
        <f t="shared" si="0"/>
        <v>0.25000000000003791</v>
      </c>
      <c r="M5" s="9">
        <f t="shared" si="0"/>
        <v>-88.709999999999923</v>
      </c>
    </row>
  </sheetData>
  <conditionalFormatting sqref="A2:A4">
    <cfRule type="duplicateValues" dxfId="17" priority="3"/>
  </conditionalFormatting>
  <conditionalFormatting sqref="A2:A4">
    <cfRule type="duplicateValues" dxfId="16" priority="1"/>
    <cfRule type="duplicateValues" dxfId="15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F2" sqref="F2:F6"/>
    </sheetView>
  </sheetViews>
  <sheetFormatPr defaultRowHeight="15" x14ac:dyDescent="0.25"/>
  <cols>
    <col min="1" max="1" width="21.85546875" bestFit="1" customWidth="1"/>
    <col min="2" max="2" width="11.7109375" bestFit="1" customWidth="1"/>
    <col min="3" max="3" width="7.85546875" bestFit="1" customWidth="1"/>
    <col min="4" max="4" width="6.42578125" bestFit="1" customWidth="1"/>
    <col min="5" max="5" width="7.7109375" bestFit="1" customWidth="1"/>
    <col min="6" max="6" width="5.42578125" bestFit="1" customWidth="1"/>
    <col min="7" max="7" width="14.7109375" bestFit="1" customWidth="1"/>
    <col min="8" max="8" width="13.28515625" bestFit="1" customWidth="1"/>
    <col min="9" max="9" width="14.85546875" bestFit="1" customWidth="1"/>
    <col min="10" max="10" width="14.28515625" bestFit="1" customWidth="1"/>
    <col min="11" max="11" width="11.5703125" bestFit="1" customWidth="1"/>
    <col min="12" max="12" width="10.140625" bestFit="1" customWidth="1"/>
    <col min="13" max="13" width="11.42578125" bestFit="1" customWidth="1"/>
  </cols>
  <sheetData>
    <row r="1" spans="1:13" x14ac:dyDescent="0.25">
      <c r="A1" t="s">
        <v>6</v>
      </c>
      <c r="B1" s="1" t="s">
        <v>2</v>
      </c>
      <c r="C1" s="2" t="s">
        <v>3</v>
      </c>
      <c r="D1" s="3" t="s">
        <v>4</v>
      </c>
      <c r="E1" s="4" t="s">
        <v>5</v>
      </c>
      <c r="F1" s="5" t="s">
        <v>16</v>
      </c>
      <c r="G1" s="6" t="s">
        <v>46</v>
      </c>
      <c r="H1" s="7" t="s">
        <v>47</v>
      </c>
      <c r="I1" s="8" t="s">
        <v>48</v>
      </c>
      <c r="J1" s="12" t="s">
        <v>49</v>
      </c>
      <c r="K1" s="15" t="s">
        <v>50</v>
      </c>
      <c r="L1" s="7" t="s">
        <v>51</v>
      </c>
      <c r="M1" s="8" t="s">
        <v>52</v>
      </c>
    </row>
    <row r="2" spans="1:13" x14ac:dyDescent="0.25">
      <c r="A2" s="10" t="s">
        <v>21</v>
      </c>
      <c r="B2" s="11">
        <v>2638</v>
      </c>
      <c r="C2" s="11">
        <v>2605</v>
      </c>
      <c r="D2" s="11">
        <v>2003</v>
      </c>
      <c r="E2" s="11">
        <f>C2*0.64+D2*0.36</f>
        <v>2388.2799999999997</v>
      </c>
      <c r="F2" s="9">
        <v>2748.409090909091</v>
      </c>
      <c r="G2" s="9">
        <f>C2-B2</f>
        <v>-33</v>
      </c>
      <c r="H2" s="9">
        <f>D2-B2</f>
        <v>-635</v>
      </c>
      <c r="I2" s="9">
        <f>E2-B2</f>
        <v>-249.72000000000025</v>
      </c>
      <c r="J2" s="9">
        <f>F2-B2</f>
        <v>110.40909090909099</v>
      </c>
      <c r="K2" s="9">
        <f>C2-F2</f>
        <v>-143.40909090909099</v>
      </c>
      <c r="L2" s="9">
        <f>D2-F2</f>
        <v>-745.40909090909099</v>
      </c>
      <c r="M2" s="9">
        <f>E2-F2</f>
        <v>-360.12909090909125</v>
      </c>
    </row>
    <row r="3" spans="1:13" x14ac:dyDescent="0.25">
      <c r="A3" t="s">
        <v>22</v>
      </c>
      <c r="B3">
        <v>1497</v>
      </c>
      <c r="C3">
        <v>1496</v>
      </c>
      <c r="D3">
        <v>1946</v>
      </c>
      <c r="E3" s="11">
        <f>C3*0.64+D3*0.36</f>
        <v>1658</v>
      </c>
      <c r="F3" s="9">
        <v>1447.1363636363637</v>
      </c>
      <c r="G3" s="9">
        <f>C3-B3</f>
        <v>-1</v>
      </c>
      <c r="H3" s="9">
        <f>D3-B3</f>
        <v>449</v>
      </c>
      <c r="I3" s="9">
        <f>E3-B3</f>
        <v>161</v>
      </c>
      <c r="J3" s="9">
        <f>F3-B3</f>
        <v>-49.86363636363626</v>
      </c>
      <c r="K3" s="9">
        <f>C3-F3</f>
        <v>48.86363636363626</v>
      </c>
      <c r="L3" s="9">
        <f>D3-F3</f>
        <v>498.86363636363626</v>
      </c>
      <c r="M3" s="9">
        <f>E3-F3</f>
        <v>210.86363636363626</v>
      </c>
    </row>
    <row r="4" spans="1:13" x14ac:dyDescent="0.25">
      <c r="A4" s="10" t="s">
        <v>23</v>
      </c>
      <c r="B4" s="11">
        <v>1416</v>
      </c>
      <c r="C4" s="11">
        <v>1551</v>
      </c>
      <c r="D4" s="11">
        <v>1580.5</v>
      </c>
      <c r="E4" s="11">
        <f>C4*0.64+D4*0.36</f>
        <v>1561.62</v>
      </c>
      <c r="F4" s="9">
        <v>1240.8295454545455</v>
      </c>
      <c r="G4" s="9">
        <f>C4-B4</f>
        <v>135</v>
      </c>
      <c r="H4" s="9">
        <f>D4-B4</f>
        <v>164.5</v>
      </c>
      <c r="I4" s="9">
        <f>E4-B4</f>
        <v>145.61999999999989</v>
      </c>
      <c r="J4" s="9">
        <f>F4-B4</f>
        <v>-175.1704545454545</v>
      </c>
      <c r="K4" s="9">
        <f>C4-F4</f>
        <v>310.1704545454545</v>
      </c>
      <c r="L4" s="9">
        <f>D4-F4</f>
        <v>339.6704545454545</v>
      </c>
      <c r="M4" s="9">
        <f>E4-F4</f>
        <v>320.79045454545439</v>
      </c>
    </row>
    <row r="5" spans="1:13" x14ac:dyDescent="0.25">
      <c r="A5" s="10" t="s">
        <v>24</v>
      </c>
      <c r="B5" s="11">
        <v>1390</v>
      </c>
      <c r="C5" s="11">
        <v>1536</v>
      </c>
      <c r="D5" s="11">
        <v>1735.5</v>
      </c>
      <c r="E5" s="11">
        <f>C5*0.64+D5*0.36</f>
        <v>1607.82</v>
      </c>
      <c r="F5" s="9">
        <v>1181.5113636363637</v>
      </c>
      <c r="G5" s="9">
        <f>C5-B5</f>
        <v>146</v>
      </c>
      <c r="H5" s="9">
        <f>D5-B5</f>
        <v>345.5</v>
      </c>
      <c r="I5" s="9">
        <f>E5-B5</f>
        <v>217.81999999999994</v>
      </c>
      <c r="J5" s="9">
        <f>F5-B5</f>
        <v>-208.48863636363626</v>
      </c>
      <c r="K5" s="9">
        <f>C5-F5</f>
        <v>354.48863636363626</v>
      </c>
      <c r="L5" s="9">
        <f>D5-F5</f>
        <v>553.98863636363626</v>
      </c>
      <c r="M5" s="9">
        <f>E5-F5</f>
        <v>426.3086363636362</v>
      </c>
    </row>
    <row r="6" spans="1:13" x14ac:dyDescent="0.25">
      <c r="A6" s="10" t="s">
        <v>25</v>
      </c>
      <c r="B6" s="11">
        <v>1349</v>
      </c>
      <c r="C6" s="11">
        <v>1318</v>
      </c>
      <c r="D6" s="11">
        <v>1733</v>
      </c>
      <c r="E6" s="11">
        <f>C6*0.64+D6*0.36</f>
        <v>1467.4</v>
      </c>
      <c r="F6" s="9">
        <v>1341.2954545454545</v>
      </c>
      <c r="G6" s="9">
        <f>C6-B6</f>
        <v>-31</v>
      </c>
      <c r="H6" s="9">
        <f>D6-B6</f>
        <v>384</v>
      </c>
      <c r="I6" s="9">
        <f>E6-B6</f>
        <v>118.40000000000009</v>
      </c>
      <c r="J6" s="9">
        <f>F6-B6</f>
        <v>-7.7045454545454959</v>
      </c>
      <c r="K6" s="9">
        <f>C6-F6</f>
        <v>-23.295454545454504</v>
      </c>
      <c r="L6" s="9">
        <f>D6-F6</f>
        <v>391.7045454545455</v>
      </c>
      <c r="M6" s="9">
        <f>E6-F6</f>
        <v>126.10454545454559</v>
      </c>
    </row>
    <row r="7" spans="1:13" x14ac:dyDescent="0.25">
      <c r="A7">
        <f>COUNT(B2:B6)</f>
        <v>5</v>
      </c>
      <c r="B7" s="9">
        <f t="shared" ref="B7:M7" si="0">AVERAGE(B2:B6)</f>
        <v>1658</v>
      </c>
      <c r="C7" s="9">
        <f t="shared" si="0"/>
        <v>1701.2</v>
      </c>
      <c r="D7" s="9">
        <f t="shared" si="0"/>
        <v>1799.6</v>
      </c>
      <c r="E7" s="9">
        <f t="shared" si="0"/>
        <v>1736.6239999999998</v>
      </c>
      <c r="F7" s="9">
        <f t="shared" si="0"/>
        <v>1591.8363636363636</v>
      </c>
      <c r="G7" s="9">
        <f t="shared" si="0"/>
        <v>43.2</v>
      </c>
      <c r="H7" s="9">
        <f t="shared" si="0"/>
        <v>141.6</v>
      </c>
      <c r="I7" s="9">
        <f t="shared" si="0"/>
        <v>78.623999999999938</v>
      </c>
      <c r="J7" s="9">
        <f t="shared" si="0"/>
        <v>-66.1636363636363</v>
      </c>
      <c r="K7" s="9">
        <f t="shared" si="0"/>
        <v>109.3636363636363</v>
      </c>
      <c r="L7" s="9">
        <f t="shared" si="0"/>
        <v>207.76363636363629</v>
      </c>
      <c r="M7" s="9">
        <f t="shared" si="0"/>
        <v>144.78763636363624</v>
      </c>
    </row>
  </sheetData>
  <conditionalFormatting sqref="A2:A6">
    <cfRule type="duplicateValues" dxfId="14" priority="3"/>
  </conditionalFormatting>
  <conditionalFormatting sqref="A2:A6">
    <cfRule type="duplicateValues" dxfId="13" priority="1"/>
    <cfRule type="duplicateValues" dxfId="12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selection activeCell="F2" sqref="F2:F4"/>
    </sheetView>
  </sheetViews>
  <sheetFormatPr defaultRowHeight="15" x14ac:dyDescent="0.25"/>
  <cols>
    <col min="1" max="1" width="18.140625" bestFit="1" customWidth="1"/>
    <col min="2" max="2" width="11.7109375" bestFit="1" customWidth="1"/>
    <col min="3" max="3" width="7.85546875" bestFit="1" customWidth="1"/>
    <col min="4" max="4" width="6.42578125" bestFit="1" customWidth="1"/>
    <col min="5" max="5" width="7.7109375" bestFit="1" customWidth="1"/>
    <col min="6" max="6" width="5.42578125" bestFit="1" customWidth="1"/>
    <col min="7" max="7" width="14.7109375" bestFit="1" customWidth="1"/>
    <col min="8" max="8" width="13.28515625" bestFit="1" customWidth="1"/>
    <col min="9" max="9" width="14.85546875" bestFit="1" customWidth="1"/>
    <col min="10" max="10" width="14.28515625" bestFit="1" customWidth="1"/>
    <col min="11" max="11" width="11.5703125" bestFit="1" customWidth="1"/>
    <col min="12" max="12" width="10.140625" bestFit="1" customWidth="1"/>
    <col min="13" max="13" width="11.42578125" bestFit="1" customWidth="1"/>
  </cols>
  <sheetData>
    <row r="1" spans="1:13" x14ac:dyDescent="0.25">
      <c r="A1" t="s">
        <v>6</v>
      </c>
      <c r="B1" s="1" t="s">
        <v>2</v>
      </c>
      <c r="C1" s="2" t="s">
        <v>3</v>
      </c>
      <c r="D1" s="3" t="s">
        <v>4</v>
      </c>
      <c r="E1" s="4" t="s">
        <v>5</v>
      </c>
      <c r="F1" s="5" t="s">
        <v>16</v>
      </c>
      <c r="G1" s="6" t="s">
        <v>46</v>
      </c>
      <c r="H1" s="7" t="s">
        <v>47</v>
      </c>
      <c r="I1" s="8" t="s">
        <v>48</v>
      </c>
      <c r="J1" s="12" t="s">
        <v>49</v>
      </c>
      <c r="K1" s="15" t="s">
        <v>50</v>
      </c>
      <c r="L1" s="7" t="s">
        <v>51</v>
      </c>
      <c r="M1" s="8" t="s">
        <v>52</v>
      </c>
    </row>
    <row r="2" spans="1:13" x14ac:dyDescent="0.25">
      <c r="A2" s="13" t="s">
        <v>34</v>
      </c>
      <c r="B2" s="14">
        <v>1119</v>
      </c>
      <c r="C2" s="14">
        <v>1018</v>
      </c>
      <c r="D2" s="11">
        <v>1404</v>
      </c>
      <c r="E2" s="11">
        <f>C2*0.64+D2*0.36</f>
        <v>1156.96</v>
      </c>
      <c r="F2" s="9">
        <v>1203.681818181818</v>
      </c>
      <c r="G2" s="9">
        <f>C2-B2</f>
        <v>-101</v>
      </c>
      <c r="H2" s="9">
        <f>D2-B2</f>
        <v>285</v>
      </c>
      <c r="I2" s="9">
        <f>E2-B2</f>
        <v>37.960000000000036</v>
      </c>
      <c r="J2" s="9">
        <f>F2-B2</f>
        <v>84.681818181818016</v>
      </c>
      <c r="K2" s="9">
        <f>C2-F2</f>
        <v>-185.68181818181802</v>
      </c>
      <c r="L2" s="9">
        <f>D2-F2</f>
        <v>200.31818181818198</v>
      </c>
      <c r="M2" s="9">
        <f>E2-F2</f>
        <v>-46.72181818181798</v>
      </c>
    </row>
    <row r="3" spans="1:13" x14ac:dyDescent="0.25">
      <c r="A3" s="10" t="s">
        <v>35</v>
      </c>
      <c r="B3" s="11">
        <v>924</v>
      </c>
      <c r="C3" s="11">
        <v>826</v>
      </c>
      <c r="D3" s="11">
        <v>1729</v>
      </c>
      <c r="E3" s="11">
        <f>C3*0.64+D3*0.36</f>
        <v>1151.08</v>
      </c>
      <c r="F3" s="9">
        <v>946.11363636363637</v>
      </c>
      <c r="G3" s="9">
        <f>C3-B3</f>
        <v>-98</v>
      </c>
      <c r="H3" s="9">
        <f>D3-B3</f>
        <v>805</v>
      </c>
      <c r="I3" s="9">
        <f>E3-B3</f>
        <v>227.07999999999993</v>
      </c>
      <c r="J3" s="9">
        <f>F3-B3</f>
        <v>22.113636363636374</v>
      </c>
      <c r="K3" s="9">
        <f>C3-F3</f>
        <v>-120.11363636363637</v>
      </c>
      <c r="L3" s="9">
        <f>D3-F3</f>
        <v>782.88636363636363</v>
      </c>
      <c r="M3" s="9">
        <f>E3-F3</f>
        <v>204.96636363636355</v>
      </c>
    </row>
    <row r="4" spans="1:13" x14ac:dyDescent="0.25">
      <c r="A4" s="10" t="s">
        <v>36</v>
      </c>
      <c r="B4" s="11">
        <v>271</v>
      </c>
      <c r="C4" s="11">
        <v>233</v>
      </c>
      <c r="D4" s="11">
        <v>0.5</v>
      </c>
      <c r="E4" s="11">
        <f>C4*0.64+D4*0.36</f>
        <v>149.30000000000001</v>
      </c>
      <c r="F4" s="9">
        <v>345.78409090909088</v>
      </c>
      <c r="G4" s="9">
        <f>C4-B4</f>
        <v>-38</v>
      </c>
      <c r="H4" s="9">
        <f>D4-B4</f>
        <v>-270.5</v>
      </c>
      <c r="I4" s="9">
        <f>E4-B4</f>
        <v>-121.69999999999999</v>
      </c>
      <c r="J4" s="9">
        <f>F4-B4</f>
        <v>74.784090909090878</v>
      </c>
      <c r="K4" s="9">
        <f>C4-F4</f>
        <v>-112.78409090909088</v>
      </c>
      <c r="L4" s="9">
        <f>D4-F4</f>
        <v>-345.28409090909088</v>
      </c>
      <c r="M4" s="9">
        <f>E4-F4</f>
        <v>-196.48409090909087</v>
      </c>
    </row>
    <row r="5" spans="1:13" x14ac:dyDescent="0.25">
      <c r="A5">
        <f>COUNT(B2:B4)</f>
        <v>3</v>
      </c>
      <c r="B5" s="9">
        <f t="shared" ref="B5:M5" si="0">AVERAGE(B2:B4)</f>
        <v>771.33333333333337</v>
      </c>
      <c r="C5" s="9">
        <f t="shared" si="0"/>
        <v>692.33333333333337</v>
      </c>
      <c r="D5" s="9">
        <f t="shared" si="0"/>
        <v>1044.5</v>
      </c>
      <c r="E5" s="9">
        <f t="shared" si="0"/>
        <v>819.11333333333334</v>
      </c>
      <c r="F5" s="9">
        <f t="shared" si="0"/>
        <v>831.8598484848485</v>
      </c>
      <c r="G5" s="9">
        <f t="shared" si="0"/>
        <v>-79</v>
      </c>
      <c r="H5" s="9">
        <f t="shared" si="0"/>
        <v>273.16666666666669</v>
      </c>
      <c r="I5" s="9">
        <f t="shared" si="0"/>
        <v>47.779999999999994</v>
      </c>
      <c r="J5" s="9">
        <f t="shared" si="0"/>
        <v>60.526515151515092</v>
      </c>
      <c r="K5" s="9">
        <f t="shared" si="0"/>
        <v>-139.5265151515151</v>
      </c>
      <c r="L5" s="9">
        <f t="shared" si="0"/>
        <v>212.64015151515159</v>
      </c>
      <c r="M5" s="9">
        <f t="shared" si="0"/>
        <v>-12.746515151515098</v>
      </c>
    </row>
  </sheetData>
  <conditionalFormatting sqref="A2:A4">
    <cfRule type="duplicateValues" dxfId="11" priority="3"/>
  </conditionalFormatting>
  <conditionalFormatting sqref="A2:A4">
    <cfRule type="duplicateValues" dxfId="10" priority="1"/>
    <cfRule type="duplicateValues" dxfId="9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selection activeCell="D3" sqref="D3"/>
    </sheetView>
  </sheetViews>
  <sheetFormatPr defaultRowHeight="15" x14ac:dyDescent="0.25"/>
  <cols>
    <col min="1" max="1" width="19.140625" bestFit="1" customWidth="1"/>
    <col min="2" max="2" width="11.7109375" bestFit="1" customWidth="1"/>
    <col min="3" max="3" width="7.85546875" bestFit="1" customWidth="1"/>
    <col min="4" max="4" width="7" bestFit="1" customWidth="1"/>
    <col min="5" max="5" width="7.7109375" bestFit="1" customWidth="1"/>
    <col min="6" max="6" width="5.42578125" bestFit="1" customWidth="1"/>
    <col min="7" max="7" width="14.7109375" bestFit="1" customWidth="1"/>
    <col min="8" max="8" width="13.28515625" bestFit="1" customWidth="1"/>
    <col min="9" max="9" width="14.85546875" bestFit="1" customWidth="1"/>
    <col min="10" max="10" width="14.28515625" bestFit="1" customWidth="1"/>
    <col min="11" max="11" width="11.5703125" bestFit="1" customWidth="1"/>
    <col min="12" max="12" width="10.140625" bestFit="1" customWidth="1"/>
    <col min="13" max="13" width="11.42578125" bestFit="1" customWidth="1"/>
  </cols>
  <sheetData>
    <row r="1" spans="1:13" x14ac:dyDescent="0.25">
      <c r="A1" t="s">
        <v>6</v>
      </c>
      <c r="B1" s="1" t="s">
        <v>2</v>
      </c>
      <c r="C1" s="2" t="s">
        <v>3</v>
      </c>
      <c r="D1" s="3" t="s">
        <v>4</v>
      </c>
      <c r="E1" s="4" t="s">
        <v>5</v>
      </c>
      <c r="F1" s="5" t="s">
        <v>16</v>
      </c>
      <c r="G1" s="6" t="s">
        <v>46</v>
      </c>
      <c r="H1" s="7" t="s">
        <v>47</v>
      </c>
      <c r="I1" s="8" t="s">
        <v>48</v>
      </c>
      <c r="J1" s="12" t="s">
        <v>49</v>
      </c>
      <c r="K1" s="15" t="s">
        <v>50</v>
      </c>
      <c r="L1" s="7" t="s">
        <v>51</v>
      </c>
      <c r="M1" s="8" t="s">
        <v>52</v>
      </c>
    </row>
    <row r="2" spans="1:13" x14ac:dyDescent="0.25">
      <c r="A2" s="10" t="s">
        <v>38</v>
      </c>
      <c r="B2" s="11">
        <v>1700</v>
      </c>
      <c r="C2" s="11">
        <v>1683</v>
      </c>
      <c r="D2" s="11">
        <v>1459</v>
      </c>
      <c r="E2" s="11">
        <f>C2*0.64+D2*0.36</f>
        <v>1602.3600000000001</v>
      </c>
      <c r="F2" s="9">
        <v>1747.0909090909088</v>
      </c>
      <c r="G2" s="9">
        <f>C2-B2</f>
        <v>-17</v>
      </c>
      <c r="H2" s="9">
        <f>D2-B2</f>
        <v>-241</v>
      </c>
      <c r="I2" s="9">
        <f>E2-B2</f>
        <v>-97.639999999999873</v>
      </c>
      <c r="J2" s="9">
        <f>F2-B2</f>
        <v>47.090909090908781</v>
      </c>
      <c r="K2" s="9">
        <f>C2-F2</f>
        <v>-64.090909090908781</v>
      </c>
      <c r="L2" s="9">
        <f>D2-F2</f>
        <v>-288.09090909090878</v>
      </c>
      <c r="M2" s="9">
        <f>E2-F2</f>
        <v>-144.73090909090865</v>
      </c>
    </row>
    <row r="3" spans="1:13" x14ac:dyDescent="0.25">
      <c r="A3" t="s">
        <v>39</v>
      </c>
      <c r="B3">
        <v>1427</v>
      </c>
      <c r="C3">
        <v>1327</v>
      </c>
      <c r="D3">
        <v>1682.5</v>
      </c>
      <c r="E3" s="11">
        <f>C3*0.64+D3*0.36</f>
        <v>1454.98</v>
      </c>
      <c r="F3" s="9">
        <v>1513.875</v>
      </c>
      <c r="G3" s="9">
        <f>C3-B3</f>
        <v>-100</v>
      </c>
      <c r="H3" s="9">
        <f>D3-B3</f>
        <v>255.5</v>
      </c>
      <c r="I3" s="9">
        <f>E3-B3</f>
        <v>27.980000000000018</v>
      </c>
      <c r="J3" s="9">
        <f>F3-B3</f>
        <v>86.875</v>
      </c>
      <c r="K3" s="9">
        <f>C3-F3</f>
        <v>-186.875</v>
      </c>
      <c r="L3" s="9">
        <f>D3-F3</f>
        <v>168.625</v>
      </c>
      <c r="M3" s="9">
        <f>E3-F3</f>
        <v>-58.894999999999982</v>
      </c>
    </row>
    <row r="4" spans="1:13" x14ac:dyDescent="0.25">
      <c r="A4" t="s">
        <v>40</v>
      </c>
      <c r="B4">
        <v>590</v>
      </c>
      <c r="C4">
        <v>559</v>
      </c>
      <c r="D4">
        <v>402</v>
      </c>
      <c r="E4" s="11">
        <f>C4*0.64+D4*0.36</f>
        <v>502.48</v>
      </c>
      <c r="F4" s="9">
        <v>647.29545454545439</v>
      </c>
      <c r="G4" s="9">
        <f>C4-B4</f>
        <v>-31</v>
      </c>
      <c r="H4" s="9">
        <f>D4-B4</f>
        <v>-188</v>
      </c>
      <c r="I4" s="9">
        <f>E4-B4</f>
        <v>-87.519999999999982</v>
      </c>
      <c r="J4" s="9">
        <f>F4-B4</f>
        <v>57.29545454545439</v>
      </c>
      <c r="K4" s="9">
        <f>C4-F4</f>
        <v>-88.29545454545439</v>
      </c>
      <c r="L4" s="9">
        <f>D4-F4</f>
        <v>-245.29545454545439</v>
      </c>
      <c r="M4" s="9">
        <f>E4-F4</f>
        <v>-144.81545454545437</v>
      </c>
    </row>
    <row r="5" spans="1:13" x14ac:dyDescent="0.25">
      <c r="A5">
        <f>COUNT(B2:B4)</f>
        <v>3</v>
      </c>
      <c r="B5" s="9">
        <f t="shared" ref="B5:M5" si="0">AVERAGE(B2:B4)</f>
        <v>1239</v>
      </c>
      <c r="C5" s="9">
        <f t="shared" si="0"/>
        <v>1189.6666666666667</v>
      </c>
      <c r="D5" s="9">
        <f t="shared" si="0"/>
        <v>1181.1666666666667</v>
      </c>
      <c r="E5" s="9">
        <f t="shared" si="0"/>
        <v>1186.6066666666668</v>
      </c>
      <c r="F5" s="9">
        <f t="shared" si="0"/>
        <v>1302.7537878787878</v>
      </c>
      <c r="G5" s="9">
        <f t="shared" si="0"/>
        <v>-49.333333333333336</v>
      </c>
      <c r="H5" s="9">
        <f t="shared" si="0"/>
        <v>-57.833333333333336</v>
      </c>
      <c r="I5" s="9">
        <f t="shared" si="0"/>
        <v>-52.393333333333281</v>
      </c>
      <c r="J5" s="9">
        <f t="shared" si="0"/>
        <v>63.753787878787726</v>
      </c>
      <c r="K5" s="9">
        <f t="shared" si="0"/>
        <v>-113.08712121212106</v>
      </c>
      <c r="L5" s="9">
        <f t="shared" si="0"/>
        <v>-121.58712121212106</v>
      </c>
      <c r="M5" s="9">
        <f t="shared" si="0"/>
        <v>-116.14712121212101</v>
      </c>
    </row>
  </sheetData>
  <conditionalFormatting sqref="A2:A4">
    <cfRule type="duplicateValues" dxfId="8" priority="3"/>
  </conditionalFormatting>
  <conditionalFormatting sqref="A2:A4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F2" sqref="F2:F7"/>
    </sheetView>
  </sheetViews>
  <sheetFormatPr defaultRowHeight="15" x14ac:dyDescent="0.25"/>
  <cols>
    <col min="1" max="1" width="21" bestFit="1" customWidth="1"/>
    <col min="2" max="2" width="11.7109375" bestFit="1" customWidth="1"/>
    <col min="3" max="3" width="7.85546875" bestFit="1" customWidth="1"/>
    <col min="4" max="4" width="6.42578125" bestFit="1" customWidth="1"/>
    <col min="5" max="5" width="7.7109375" bestFit="1" customWidth="1"/>
    <col min="6" max="6" width="5.42578125" bestFit="1" customWidth="1"/>
    <col min="7" max="7" width="14.7109375" bestFit="1" customWidth="1"/>
    <col min="8" max="8" width="13.28515625" bestFit="1" customWidth="1"/>
    <col min="9" max="9" width="14.85546875" bestFit="1" customWidth="1"/>
    <col min="10" max="10" width="14.28515625" bestFit="1" customWidth="1"/>
    <col min="11" max="11" width="11.5703125" bestFit="1" customWidth="1"/>
    <col min="12" max="12" width="10.140625" bestFit="1" customWidth="1"/>
    <col min="13" max="13" width="11.42578125" bestFit="1" customWidth="1"/>
  </cols>
  <sheetData>
    <row r="1" spans="1:13" x14ac:dyDescent="0.25">
      <c r="A1" t="s">
        <v>6</v>
      </c>
      <c r="B1" s="1" t="s">
        <v>2</v>
      </c>
      <c r="C1" s="2" t="s">
        <v>3</v>
      </c>
      <c r="D1" s="3" t="s">
        <v>4</v>
      </c>
      <c r="E1" s="4" t="s">
        <v>5</v>
      </c>
      <c r="F1" s="5" t="s">
        <v>16</v>
      </c>
      <c r="G1" s="6" t="s">
        <v>46</v>
      </c>
      <c r="H1" s="7" t="s">
        <v>47</v>
      </c>
      <c r="I1" s="8" t="s">
        <v>48</v>
      </c>
      <c r="J1" s="12" t="s">
        <v>49</v>
      </c>
      <c r="K1" s="15" t="s">
        <v>50</v>
      </c>
      <c r="L1" s="7" t="s">
        <v>51</v>
      </c>
      <c r="M1" s="8" t="s">
        <v>52</v>
      </c>
    </row>
    <row r="2" spans="1:13" x14ac:dyDescent="0.25">
      <c r="A2" s="10" t="s">
        <v>27</v>
      </c>
      <c r="B2" s="11">
        <v>1572</v>
      </c>
      <c r="C2" s="11">
        <v>1473</v>
      </c>
      <c r="D2" s="11">
        <v>1886.5</v>
      </c>
      <c r="E2" s="11">
        <f t="shared" ref="E2:E7" si="0">C2*0.64+D2*0.36</f>
        <v>1621.8600000000001</v>
      </c>
      <c r="F2" s="9">
        <v>1651.0113636363635</v>
      </c>
      <c r="G2" s="9">
        <f t="shared" ref="G2:G7" si="1">C2-B2</f>
        <v>-99</v>
      </c>
      <c r="H2" s="9">
        <f t="shared" ref="H2:H7" si="2">D2-B2</f>
        <v>314.5</v>
      </c>
      <c r="I2" s="9">
        <f t="shared" ref="I2:I7" si="3">E2-B2</f>
        <v>49.860000000000127</v>
      </c>
      <c r="J2" s="9">
        <f t="shared" ref="J2:J7" si="4">F2-B2</f>
        <v>79.011363636363512</v>
      </c>
      <c r="K2" s="9">
        <f t="shared" ref="K2:K7" si="5">C2-F2</f>
        <v>-178.01136363636351</v>
      </c>
      <c r="L2" s="9">
        <f t="shared" ref="L2:L7" si="6">D2-F2</f>
        <v>235.48863636363649</v>
      </c>
      <c r="M2" s="9">
        <f t="shared" ref="M2:M7" si="7">E2-F2</f>
        <v>-29.151363636363385</v>
      </c>
    </row>
    <row r="3" spans="1:13" x14ac:dyDescent="0.25">
      <c r="A3" t="s">
        <v>28</v>
      </c>
      <c r="B3">
        <v>983</v>
      </c>
      <c r="C3">
        <v>955</v>
      </c>
      <c r="D3">
        <v>2011</v>
      </c>
      <c r="E3" s="11">
        <f t="shared" si="0"/>
        <v>1335.1599999999999</v>
      </c>
      <c r="F3" s="9">
        <v>898.63636363636363</v>
      </c>
      <c r="G3" s="9">
        <f t="shared" si="1"/>
        <v>-28</v>
      </c>
      <c r="H3" s="9">
        <f t="shared" si="2"/>
        <v>1028</v>
      </c>
      <c r="I3" s="9">
        <f t="shared" si="3"/>
        <v>352.15999999999985</v>
      </c>
      <c r="J3" s="9">
        <f t="shared" si="4"/>
        <v>-84.363636363636374</v>
      </c>
      <c r="K3" s="9">
        <f t="shared" si="5"/>
        <v>56.363636363636374</v>
      </c>
      <c r="L3" s="9">
        <f t="shared" si="6"/>
        <v>1112.3636363636365</v>
      </c>
      <c r="M3" s="9">
        <f t="shared" si="7"/>
        <v>436.52363636363623</v>
      </c>
    </row>
    <row r="4" spans="1:13" x14ac:dyDescent="0.25">
      <c r="A4" t="s">
        <v>29</v>
      </c>
      <c r="B4">
        <v>871</v>
      </c>
      <c r="C4">
        <v>841</v>
      </c>
      <c r="D4">
        <v>2059</v>
      </c>
      <c r="E4" s="11">
        <f t="shared" si="0"/>
        <v>1279.48</v>
      </c>
      <c r="F4" s="9">
        <v>770.77272727272725</v>
      </c>
      <c r="G4" s="9">
        <f t="shared" si="1"/>
        <v>-30</v>
      </c>
      <c r="H4" s="9">
        <f t="shared" si="2"/>
        <v>1188</v>
      </c>
      <c r="I4" s="9">
        <f t="shared" si="3"/>
        <v>408.48</v>
      </c>
      <c r="J4" s="9">
        <f t="shared" si="4"/>
        <v>-100.22727272727275</v>
      </c>
      <c r="K4" s="9">
        <f t="shared" si="5"/>
        <v>70.227272727272748</v>
      </c>
      <c r="L4" s="9">
        <f t="shared" si="6"/>
        <v>1288.2272727272727</v>
      </c>
      <c r="M4" s="9">
        <f t="shared" si="7"/>
        <v>508.70727272727277</v>
      </c>
    </row>
    <row r="5" spans="1:13" x14ac:dyDescent="0.25">
      <c r="A5" s="10" t="s">
        <v>30</v>
      </c>
      <c r="B5" s="11">
        <v>686</v>
      </c>
      <c r="C5" s="11">
        <v>778</v>
      </c>
      <c r="D5" s="11">
        <v>904.5</v>
      </c>
      <c r="E5" s="11">
        <f t="shared" si="0"/>
        <v>823.54</v>
      </c>
      <c r="F5" s="9">
        <v>554.53409090909076</v>
      </c>
      <c r="G5" s="9">
        <f t="shared" si="1"/>
        <v>92</v>
      </c>
      <c r="H5" s="9">
        <f t="shared" si="2"/>
        <v>218.5</v>
      </c>
      <c r="I5" s="9">
        <f t="shared" si="3"/>
        <v>137.53999999999996</v>
      </c>
      <c r="J5" s="9">
        <f t="shared" si="4"/>
        <v>-131.46590909090924</v>
      </c>
      <c r="K5" s="9">
        <f t="shared" si="5"/>
        <v>223.46590909090924</v>
      </c>
      <c r="L5" s="9">
        <f t="shared" si="6"/>
        <v>349.96590909090924</v>
      </c>
      <c r="M5" s="9">
        <f t="shared" si="7"/>
        <v>269.0059090909092</v>
      </c>
    </row>
    <row r="6" spans="1:13" x14ac:dyDescent="0.25">
      <c r="A6" s="10" t="s">
        <v>31</v>
      </c>
      <c r="B6" s="11">
        <v>349</v>
      </c>
      <c r="C6" s="11">
        <v>163</v>
      </c>
      <c r="D6" s="11">
        <v>1167.5</v>
      </c>
      <c r="E6" s="11">
        <f t="shared" si="0"/>
        <v>524.62</v>
      </c>
      <c r="F6" s="9">
        <v>471.57954545454544</v>
      </c>
      <c r="G6" s="9">
        <f t="shared" si="1"/>
        <v>-186</v>
      </c>
      <c r="H6" s="9">
        <f t="shared" si="2"/>
        <v>818.5</v>
      </c>
      <c r="I6" s="9">
        <f t="shared" si="3"/>
        <v>175.62</v>
      </c>
      <c r="J6" s="9">
        <f t="shared" si="4"/>
        <v>122.57954545454544</v>
      </c>
      <c r="K6" s="9">
        <f t="shared" si="5"/>
        <v>-308.57954545454544</v>
      </c>
      <c r="L6" s="9">
        <f t="shared" si="6"/>
        <v>695.9204545454545</v>
      </c>
      <c r="M6" s="9">
        <f t="shared" si="7"/>
        <v>53.040454545454566</v>
      </c>
    </row>
    <row r="7" spans="1:13" x14ac:dyDescent="0.25">
      <c r="A7" s="10" t="s">
        <v>32</v>
      </c>
      <c r="B7" s="11">
        <v>222</v>
      </c>
      <c r="C7" s="11">
        <v>213</v>
      </c>
      <c r="D7" s="11">
        <v>270.5</v>
      </c>
      <c r="E7" s="11">
        <f t="shared" si="0"/>
        <v>233.7</v>
      </c>
      <c r="F7" s="9">
        <v>226.92045454545453</v>
      </c>
      <c r="G7" s="9">
        <f t="shared" si="1"/>
        <v>-9</v>
      </c>
      <c r="H7" s="9">
        <f t="shared" si="2"/>
        <v>48.5</v>
      </c>
      <c r="I7" s="9">
        <f t="shared" si="3"/>
        <v>11.699999999999989</v>
      </c>
      <c r="J7" s="9">
        <f t="shared" si="4"/>
        <v>4.9204545454545325</v>
      </c>
      <c r="K7" s="9">
        <f t="shared" si="5"/>
        <v>-13.920454545454533</v>
      </c>
      <c r="L7" s="9">
        <f t="shared" si="6"/>
        <v>43.579545454545467</v>
      </c>
      <c r="M7" s="9">
        <f t="shared" si="7"/>
        <v>6.7795454545454561</v>
      </c>
    </row>
    <row r="8" spans="1:13" x14ac:dyDescent="0.25">
      <c r="A8">
        <f>COUNT(B2:B7)</f>
        <v>6</v>
      </c>
      <c r="B8" s="9">
        <f t="shared" ref="B8:M8" si="8">AVERAGE(B2:B7)</f>
        <v>780.5</v>
      </c>
      <c r="C8" s="9">
        <f t="shared" si="8"/>
        <v>737.16666666666663</v>
      </c>
      <c r="D8" s="9">
        <f t="shared" si="8"/>
        <v>1383.1666666666667</v>
      </c>
      <c r="E8" s="9">
        <f t="shared" si="8"/>
        <v>969.72666666666657</v>
      </c>
      <c r="F8" s="9">
        <f t="shared" si="8"/>
        <v>762.24242424242414</v>
      </c>
      <c r="G8" s="9">
        <f t="shared" si="8"/>
        <v>-43.333333333333336</v>
      </c>
      <c r="H8" s="9">
        <f t="shared" si="8"/>
        <v>602.66666666666663</v>
      </c>
      <c r="I8" s="9">
        <f t="shared" si="8"/>
        <v>189.22666666666666</v>
      </c>
      <c r="J8" s="9">
        <f t="shared" si="8"/>
        <v>-18.257575757575811</v>
      </c>
      <c r="K8" s="9">
        <f t="shared" si="8"/>
        <v>-25.075757575757521</v>
      </c>
      <c r="L8" s="9">
        <f t="shared" si="8"/>
        <v>620.92424242424249</v>
      </c>
      <c r="M8" s="9">
        <f t="shared" si="8"/>
        <v>207.48424242424252</v>
      </c>
    </row>
  </sheetData>
  <conditionalFormatting sqref="A2:A7">
    <cfRule type="duplicateValues" dxfId="5" priority="3"/>
  </conditionalFormatting>
  <conditionalFormatting sqref="A2:A7">
    <cfRule type="duplicateValues" dxfId="4" priority="1"/>
    <cfRule type="duplicateValues" dxfId="3" priority="2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selection activeCell="B2" sqref="B2"/>
    </sheetView>
  </sheetViews>
  <sheetFormatPr defaultRowHeight="15" x14ac:dyDescent="0.25"/>
  <cols>
    <col min="1" max="1" width="23.85546875" bestFit="1" customWidth="1"/>
    <col min="2" max="2" width="11.7109375" bestFit="1" customWidth="1"/>
    <col min="3" max="3" width="7.85546875" bestFit="1" customWidth="1"/>
    <col min="4" max="4" width="6.42578125" bestFit="1" customWidth="1"/>
    <col min="5" max="5" width="7.7109375" bestFit="1" customWidth="1"/>
    <col min="6" max="6" width="5.42578125" bestFit="1" customWidth="1"/>
    <col min="7" max="7" width="14.7109375" bestFit="1" customWidth="1"/>
    <col min="8" max="8" width="13.28515625" bestFit="1" customWidth="1"/>
    <col min="9" max="9" width="14.85546875" bestFit="1" customWidth="1"/>
    <col min="10" max="10" width="14.28515625" bestFit="1" customWidth="1"/>
    <col min="11" max="11" width="11.5703125" bestFit="1" customWidth="1"/>
    <col min="12" max="12" width="10.140625" bestFit="1" customWidth="1"/>
    <col min="13" max="13" width="11.42578125" bestFit="1" customWidth="1"/>
  </cols>
  <sheetData>
    <row r="1" spans="1:13" x14ac:dyDescent="0.25">
      <c r="A1" t="s">
        <v>6</v>
      </c>
      <c r="B1" s="1" t="s">
        <v>2</v>
      </c>
      <c r="C1" s="2" t="s">
        <v>3</v>
      </c>
      <c r="D1" s="3" t="s">
        <v>4</v>
      </c>
      <c r="E1" s="4" t="s">
        <v>5</v>
      </c>
      <c r="F1" s="5" t="s">
        <v>16</v>
      </c>
      <c r="G1" s="6" t="s">
        <v>46</v>
      </c>
      <c r="H1" s="7" t="s">
        <v>47</v>
      </c>
      <c r="I1" s="8" t="s">
        <v>48</v>
      </c>
      <c r="J1" s="12" t="s">
        <v>49</v>
      </c>
      <c r="K1" s="15" t="s">
        <v>50</v>
      </c>
      <c r="L1" s="7" t="s">
        <v>51</v>
      </c>
      <c r="M1" s="8" t="s">
        <v>52</v>
      </c>
    </row>
    <row r="2" spans="1:13" x14ac:dyDescent="0.25">
      <c r="A2" t="s">
        <v>42</v>
      </c>
      <c r="B2">
        <v>1591</v>
      </c>
      <c r="C2">
        <v>1484</v>
      </c>
      <c r="D2">
        <v>1967</v>
      </c>
      <c r="E2" s="11">
        <f>C2*0.64+D2*0.36</f>
        <v>1657.88</v>
      </c>
      <c r="F2" s="9">
        <v>1672.2954545454545</v>
      </c>
      <c r="G2" s="9">
        <f>C2-B2</f>
        <v>-107</v>
      </c>
      <c r="H2" s="9">
        <f>D2-B2</f>
        <v>376</v>
      </c>
      <c r="I2" s="9">
        <f>E2-B2</f>
        <v>66.880000000000109</v>
      </c>
      <c r="J2" s="9">
        <f>F2-B2</f>
        <v>81.295454545454504</v>
      </c>
      <c r="K2" s="9">
        <f>C2-F2</f>
        <v>-188.2954545454545</v>
      </c>
      <c r="L2" s="9">
        <f>D2-F2</f>
        <v>294.7045454545455</v>
      </c>
      <c r="M2" s="9">
        <f>E2-F2</f>
        <v>-14.415454545454395</v>
      </c>
    </row>
    <row r="3" spans="1:13" x14ac:dyDescent="0.25">
      <c r="A3" s="13" t="s">
        <v>43</v>
      </c>
      <c r="B3" s="14">
        <v>1452</v>
      </c>
      <c r="C3" s="14">
        <v>1413</v>
      </c>
      <c r="D3" s="11">
        <v>1967</v>
      </c>
      <c r="E3" s="11">
        <f>C3*0.64+D3*0.36</f>
        <v>1612.44</v>
      </c>
      <c r="F3" s="9">
        <v>1438.6818181818182</v>
      </c>
      <c r="G3" s="9">
        <f>C3-B3</f>
        <v>-39</v>
      </c>
      <c r="H3" s="9">
        <f>D3-B3</f>
        <v>515</v>
      </c>
      <c r="I3" s="9">
        <f>E3-B3</f>
        <v>160.44000000000005</v>
      </c>
      <c r="J3" s="9">
        <f>F3-B3</f>
        <v>-13.318181818181756</v>
      </c>
      <c r="K3" s="9">
        <f>C3-F3</f>
        <v>-25.681818181818244</v>
      </c>
      <c r="L3" s="9">
        <f>D3-F3</f>
        <v>528.31818181818176</v>
      </c>
      <c r="M3" s="9">
        <f>E3-F3</f>
        <v>173.75818181818181</v>
      </c>
    </row>
    <row r="4" spans="1:13" x14ac:dyDescent="0.25">
      <c r="A4" t="s">
        <v>44</v>
      </c>
      <c r="B4">
        <v>1063</v>
      </c>
      <c r="C4">
        <v>944</v>
      </c>
      <c r="D4">
        <v>1334</v>
      </c>
      <c r="E4" s="11">
        <f>C4*0.64+D4*0.36</f>
        <v>1084.4000000000001</v>
      </c>
      <c r="F4" s="9">
        <v>1170.1363636363637</v>
      </c>
      <c r="G4" s="9">
        <f>C4-B4</f>
        <v>-119</v>
      </c>
      <c r="H4" s="9">
        <f>D4-B4</f>
        <v>271</v>
      </c>
      <c r="I4" s="9">
        <f>E4-B4</f>
        <v>21.400000000000091</v>
      </c>
      <c r="J4" s="9">
        <f>F4-B4</f>
        <v>107.13636363636374</v>
      </c>
      <c r="K4" s="9">
        <f>C4-F4</f>
        <v>-226.13636363636374</v>
      </c>
      <c r="L4" s="9">
        <f>D4-F4</f>
        <v>163.86363636363626</v>
      </c>
      <c r="M4" s="9">
        <f>E4-F4</f>
        <v>-85.736363636363649</v>
      </c>
    </row>
    <row r="5" spans="1:13" x14ac:dyDescent="0.25">
      <c r="A5">
        <f>COUNT(B2:B4)</f>
        <v>3</v>
      </c>
      <c r="B5" s="9">
        <f t="shared" ref="B5:M5" si="0">AVERAGE(B2:B4)</f>
        <v>1368.6666666666667</v>
      </c>
      <c r="C5" s="9">
        <f t="shared" si="0"/>
        <v>1280.3333333333333</v>
      </c>
      <c r="D5" s="9">
        <f t="shared" si="0"/>
        <v>1756</v>
      </c>
      <c r="E5" s="9">
        <f t="shared" si="0"/>
        <v>1451.5733333333335</v>
      </c>
      <c r="F5" s="9">
        <f t="shared" si="0"/>
        <v>1427.037878787879</v>
      </c>
      <c r="G5" s="9">
        <f t="shared" si="0"/>
        <v>-88.333333333333329</v>
      </c>
      <c r="H5" s="9">
        <f t="shared" si="0"/>
        <v>387.33333333333331</v>
      </c>
      <c r="I5" s="9">
        <f t="shared" si="0"/>
        <v>82.906666666666752</v>
      </c>
      <c r="J5" s="9">
        <f t="shared" si="0"/>
        <v>58.37121212121216</v>
      </c>
      <c r="K5" s="9">
        <f t="shared" si="0"/>
        <v>-146.7045454545455</v>
      </c>
      <c r="L5" s="9">
        <f t="shared" si="0"/>
        <v>328.96212121212119</v>
      </c>
      <c r="M5" s="9">
        <f t="shared" si="0"/>
        <v>24.535454545454588</v>
      </c>
    </row>
  </sheetData>
  <conditionalFormatting sqref="A2:A4">
    <cfRule type="duplicateValues" dxfId="2" priority="3"/>
  </conditionalFormatting>
  <conditionalFormatting sqref="A2:A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Alta</vt:lpstr>
      <vt:lpstr>Claynook</vt:lpstr>
      <vt:lpstr>Comestar</vt:lpstr>
      <vt:lpstr>Gen-I-Beq</vt:lpstr>
      <vt:lpstr>Gillette</vt:lpstr>
      <vt:lpstr>Lorka</vt:lpstr>
      <vt:lpstr>Stanton</vt:lpstr>
      <vt:lpstr>Velthuis</vt:lpstr>
    </vt:vector>
  </TitlesOfParts>
  <Company>Inbound Sales Network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Andrew</cp:lastModifiedBy>
  <dcterms:created xsi:type="dcterms:W3CDTF">2012-09-13T21:03:16Z</dcterms:created>
  <dcterms:modified xsi:type="dcterms:W3CDTF">2012-09-14T07:03:34Z</dcterms:modified>
</cp:coreProperties>
</file>